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综合\综合\定期资料\统计月报\2019\"/>
    </mc:Choice>
  </mc:AlternateContent>
  <bookViews>
    <workbookView xWindow="0" yWindow="0" windowWidth="28800" windowHeight="12450" firstSheet="16" activeTab="22"/>
  </bookViews>
  <sheets>
    <sheet name="全市各县区经济情况" sheetId="1" r:id="rId1"/>
    <sheet name="泸县主要经济指标与国家省市对比情况表     " sheetId="2" r:id="rId2"/>
    <sheet name="泸州市主要经济指标全省排位情况表    " sheetId="3" r:id="rId3"/>
    <sheet name="地区生产总值" sheetId="4" r:id="rId4"/>
    <sheet name="民营经济  " sheetId="5" r:id="rId5"/>
    <sheet name="农林牧渔业总产值" sheetId="6" r:id="rId6"/>
    <sheet name="农村常住居民人均可支配收支情况  " sheetId="7" r:id="rId7"/>
    <sheet name="城镇常住居民人均可支配收支情况" sheetId="8" r:id="rId8"/>
    <sheet name="规模以上工业生产、销售情况  " sheetId="9" r:id="rId9"/>
    <sheet name="规模以上工业生产主要产品产量   " sheetId="10" r:id="rId10"/>
    <sheet name="规模以上工业企业主要经济指标" sheetId="11" r:id="rId11"/>
    <sheet name="固定资产投资" sheetId="12" r:id="rId12"/>
    <sheet name="房地产主要指标" sheetId="13" r:id="rId13"/>
    <sheet name="建筑业主要指标情况  " sheetId="14" r:id="rId14"/>
    <sheet name="社会消费品零售总额   " sheetId="15" r:id="rId15"/>
    <sheet name="名录库单位统计表  " sheetId="16" r:id="rId16"/>
    <sheet name="财政收支" sheetId="17" r:id="rId17"/>
    <sheet name="各镇街地方财政一般预算收入    " sheetId="18" r:id="rId18"/>
    <sheet name="金融情况  " sheetId="19" r:id="rId19"/>
    <sheet name="交通运输情况  " sheetId="20" r:id="rId20"/>
    <sheet name="全社会用电量   " sheetId="21" r:id="rId21"/>
    <sheet name="居民消费价格指数   " sheetId="22" r:id="rId22"/>
    <sheet name="7月25日主要消费品价格  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OLE_LINK2" localSheetId="1">'泸县主要经济指标与国家省市对比情况表     '!$E$17</definedName>
    <definedName name="OLE_LINK35" localSheetId="2">'泸州市主要经济指标全省排位情况表    '!$C$7</definedName>
    <definedName name="OLE_LINK4" localSheetId="18">'金融情况  '!$B$7</definedName>
    <definedName name="OLE_LINK7" localSheetId="16">财政收支!$D$9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8" l="1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6" i="18"/>
  <c r="E11" i="3" l="1"/>
  <c r="D11" i="3"/>
  <c r="C11" i="3"/>
  <c r="E10" i="3"/>
  <c r="D10" i="3"/>
  <c r="B11" i="3"/>
  <c r="B10" i="3"/>
  <c r="C10" i="3"/>
  <c r="E14" i="1" l="1"/>
  <c r="F14" i="1"/>
  <c r="G14" i="1"/>
  <c r="H14" i="1"/>
  <c r="I14" i="1"/>
  <c r="J14" i="1"/>
  <c r="D14" i="1"/>
  <c r="E11" i="1"/>
  <c r="F11" i="1"/>
  <c r="G11" i="1"/>
  <c r="H11" i="1"/>
  <c r="I11" i="1"/>
  <c r="J11" i="1"/>
  <c r="D11" i="1"/>
  <c r="E9" i="1"/>
  <c r="F9" i="1"/>
  <c r="G9" i="1"/>
  <c r="H9" i="1"/>
  <c r="I9" i="1"/>
  <c r="J9" i="1"/>
  <c r="D9" i="1"/>
  <c r="B5" i="11" l="1"/>
  <c r="C5" i="11"/>
  <c r="B6" i="11"/>
  <c r="C6" i="11"/>
  <c r="B7" i="11"/>
  <c r="C7" i="11"/>
  <c r="B8" i="11"/>
  <c r="C8" i="11"/>
  <c r="B9" i="11"/>
  <c r="C9" i="11"/>
  <c r="B10" i="11"/>
  <c r="C10" i="11"/>
  <c r="B11" i="11"/>
  <c r="C11" i="11"/>
  <c r="C4" i="11"/>
  <c r="B4" i="11"/>
  <c r="A5" i="10" l="1"/>
  <c r="B5" i="10"/>
  <c r="C5" i="10"/>
  <c r="D5" i="10"/>
  <c r="A6" i="10"/>
  <c r="B6" i="10"/>
  <c r="C6" i="10"/>
  <c r="D6" i="10"/>
  <c r="A7" i="10"/>
  <c r="B7" i="10"/>
  <c r="C7" i="10"/>
  <c r="D7" i="10"/>
  <c r="A8" i="10"/>
  <c r="B8" i="10"/>
  <c r="C8" i="10"/>
  <c r="D8" i="10"/>
  <c r="A9" i="10"/>
  <c r="B9" i="10"/>
  <c r="C9" i="10"/>
  <c r="D9" i="10"/>
  <c r="A10" i="10"/>
  <c r="B10" i="10"/>
  <c r="C10" i="10"/>
  <c r="D10" i="10"/>
  <c r="A11" i="10"/>
  <c r="B11" i="10"/>
  <c r="C11" i="10"/>
  <c r="D11" i="10"/>
  <c r="A12" i="10"/>
  <c r="B12" i="10"/>
  <c r="C12" i="10"/>
  <c r="D12" i="10"/>
  <c r="A13" i="10"/>
  <c r="B13" i="10"/>
  <c r="C13" i="10"/>
  <c r="D13" i="10"/>
  <c r="B4" i="10"/>
  <c r="C4" i="10"/>
  <c r="D4" i="10"/>
  <c r="A4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4" i="9"/>
  <c r="C9" i="3" l="1"/>
  <c r="B9" i="3"/>
  <c r="E8" i="3"/>
  <c r="D8" i="3"/>
  <c r="C8" i="3"/>
  <c r="B8" i="3"/>
  <c r="E7" i="3"/>
  <c r="D7" i="3"/>
  <c r="E6" i="3"/>
  <c r="D6" i="3"/>
  <c r="E18" i="2"/>
  <c r="E17" i="2"/>
  <c r="E16" i="2"/>
  <c r="E15" i="2"/>
  <c r="E12" i="2"/>
  <c r="E11" i="2"/>
  <c r="E10" i="2"/>
  <c r="E9" i="2"/>
  <c r="E8" i="2"/>
  <c r="E7" i="2"/>
  <c r="E6" i="2"/>
  <c r="E5" i="2"/>
  <c r="F18" i="2"/>
  <c r="F17" i="2"/>
  <c r="F16" i="2"/>
  <c r="F15" i="2"/>
  <c r="F12" i="2"/>
  <c r="F11" i="2"/>
  <c r="F10" i="2"/>
  <c r="F9" i="2"/>
  <c r="F8" i="2"/>
  <c r="F7" i="2"/>
  <c r="F6" i="2"/>
  <c r="F5" i="2"/>
  <c r="D14" i="2"/>
  <c r="D13" i="2"/>
  <c r="D10" i="2"/>
  <c r="D9" i="2"/>
  <c r="D8" i="2"/>
  <c r="D7" i="2"/>
  <c r="F4" i="19" l="1"/>
  <c r="B5" i="21" l="1"/>
  <c r="C5" i="21"/>
  <c r="B6" i="21"/>
  <c r="C6" i="21"/>
  <c r="B7" i="21"/>
  <c r="C7" i="21"/>
  <c r="B8" i="21"/>
  <c r="C8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C4" i="21"/>
  <c r="B4" i="21"/>
  <c r="B5" i="22"/>
  <c r="C5" i="22"/>
  <c r="D5" i="22"/>
  <c r="B6" i="22"/>
  <c r="C6" i="22"/>
  <c r="D6" i="22"/>
  <c r="B7" i="22"/>
  <c r="C7" i="22"/>
  <c r="D7" i="22"/>
  <c r="B8" i="22"/>
  <c r="C8" i="22"/>
  <c r="D8" i="22"/>
  <c r="B9" i="22"/>
  <c r="C9" i="22"/>
  <c r="D9" i="22"/>
  <c r="B10" i="22"/>
  <c r="C10" i="22"/>
  <c r="D10" i="22"/>
  <c r="B11" i="22"/>
  <c r="C11" i="22"/>
  <c r="D11" i="22"/>
  <c r="B12" i="22"/>
  <c r="C12" i="22"/>
  <c r="D12" i="22"/>
  <c r="C4" i="22"/>
  <c r="D4" i="22"/>
  <c r="B4" i="22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4" i="23"/>
  <c r="D16" i="17" l="1"/>
  <c r="D15" i="17"/>
  <c r="D14" i="17"/>
  <c r="D13" i="17"/>
  <c r="C13" i="17"/>
  <c r="C16" i="17"/>
  <c r="C15" i="17"/>
  <c r="C14" i="17"/>
  <c r="B16" i="17"/>
  <c r="B15" i="17"/>
  <c r="B14" i="17"/>
  <c r="B13" i="17"/>
  <c r="D12" i="17"/>
  <c r="D11" i="17"/>
  <c r="D10" i="17"/>
  <c r="D9" i="17"/>
  <c r="D8" i="17"/>
  <c r="F14" i="2" s="1"/>
  <c r="C12" i="17"/>
  <c r="C11" i="17"/>
  <c r="C10" i="17"/>
  <c r="C9" i="17"/>
  <c r="D7" i="17"/>
  <c r="D6" i="17"/>
  <c r="C8" i="17"/>
  <c r="F13" i="2" s="1"/>
  <c r="C7" i="17"/>
  <c r="C6" i="17"/>
  <c r="B6" i="17"/>
  <c r="B12" i="17"/>
  <c r="B11" i="17"/>
  <c r="B10" i="17"/>
  <c r="B9" i="17"/>
  <c r="B8" i="17"/>
  <c r="B7" i="17"/>
  <c r="C5" i="19"/>
  <c r="C6" i="19"/>
  <c r="C7" i="19"/>
  <c r="C8" i="19"/>
  <c r="C9" i="19"/>
  <c r="C4" i="19"/>
  <c r="B8" i="19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5" i="18"/>
  <c r="C6" i="18"/>
  <c r="C7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5" i="18"/>
  <c r="B25" i="18"/>
  <c r="B22" i="18" l="1"/>
  <c r="B23" i="18"/>
  <c r="B11" i="18"/>
  <c r="B7" i="18"/>
  <c r="B20" i="18"/>
  <c r="B14" i="18"/>
  <c r="B9" i="18"/>
  <c r="B18" i="18"/>
  <c r="B12" i="18"/>
  <c r="B10" i="18"/>
  <c r="B16" i="18"/>
  <c r="B21" i="18"/>
  <c r="B19" i="18"/>
  <c r="B17" i="18"/>
  <c r="B15" i="18"/>
  <c r="B24" i="18"/>
  <c r="B13" i="18"/>
  <c r="B8" i="18" l="1"/>
  <c r="B6" i="18" l="1"/>
  <c r="B5" i="18" l="1"/>
  <c r="E17" i="15" l="1"/>
  <c r="D17" i="15"/>
  <c r="C17" i="15"/>
  <c r="B17" i="15"/>
  <c r="E16" i="15"/>
  <c r="D16" i="15"/>
  <c r="C16" i="15"/>
  <c r="B16" i="15"/>
  <c r="E14" i="15"/>
  <c r="D14" i="15"/>
  <c r="C14" i="15"/>
  <c r="B14" i="15"/>
  <c r="E13" i="15"/>
  <c r="D13" i="15"/>
  <c r="C13" i="15"/>
  <c r="B13" i="15"/>
  <c r="E12" i="15"/>
  <c r="D12" i="15"/>
  <c r="C12" i="15"/>
  <c r="B12" i="15"/>
  <c r="E11" i="15"/>
  <c r="D11" i="15"/>
  <c r="C11" i="15"/>
  <c r="B11" i="15"/>
  <c r="E9" i="15"/>
  <c r="D9" i="15"/>
  <c r="C9" i="15"/>
  <c r="B9" i="15"/>
  <c r="E8" i="15"/>
  <c r="D8" i="15"/>
  <c r="C8" i="15"/>
  <c r="B8" i="15"/>
  <c r="C5" i="15"/>
  <c r="D5" i="15"/>
  <c r="E5" i="15"/>
  <c r="C6" i="15"/>
  <c r="D6" i="15"/>
  <c r="E6" i="15"/>
  <c r="B6" i="15"/>
  <c r="B5" i="15"/>
  <c r="B5" i="12"/>
  <c r="B6" i="12"/>
  <c r="B7" i="12"/>
  <c r="B8" i="12"/>
  <c r="B9" i="12"/>
  <c r="B10" i="12"/>
  <c r="B12" i="12"/>
  <c r="B13" i="12"/>
  <c r="B14" i="12"/>
  <c r="B16" i="12"/>
  <c r="B17" i="12"/>
  <c r="B18" i="12"/>
  <c r="B19" i="12"/>
  <c r="B4" i="12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5" i="13"/>
</calcChain>
</file>

<file path=xl/sharedStrings.xml><?xml version="1.0" encoding="utf-8"?>
<sst xmlns="http://schemas.openxmlformats.org/spreadsheetml/2006/main" count="485" uniqueCount="331">
  <si>
    <t>指标</t>
  </si>
  <si>
    <t>全市</t>
  </si>
  <si>
    <t>江阳</t>
  </si>
  <si>
    <t>纳溪</t>
  </si>
  <si>
    <t>龙马潭</t>
  </si>
  <si>
    <t>泸县</t>
  </si>
  <si>
    <t>合江</t>
  </si>
  <si>
    <t>叙永</t>
  </si>
  <si>
    <t>古蔺</t>
  </si>
  <si>
    <t>总量</t>
  </si>
  <si>
    <t>增速</t>
  </si>
  <si>
    <t>排位</t>
  </si>
  <si>
    <t>—</t>
  </si>
  <si>
    <t>社会消费品零售总额</t>
  </si>
  <si>
    <t>全市各县区经济情况</t>
    <phoneticPr fontId="7" type="noConversion"/>
  </si>
  <si>
    <t>规模以上工业增加值</t>
  </si>
  <si>
    <t>规模以上工业增加值</t>
    <phoneticPr fontId="7" type="noConversion"/>
  </si>
  <si>
    <t>固定资产投资额</t>
  </si>
  <si>
    <t>固定资产投资额</t>
    <phoneticPr fontId="7" type="noConversion"/>
  </si>
  <si>
    <t>泸县主要经济指标与国家省市对比情况表</t>
  </si>
  <si>
    <t>指标名称</t>
  </si>
  <si>
    <t>国家</t>
  </si>
  <si>
    <t>四川</t>
  </si>
  <si>
    <t>泸州</t>
  </si>
  <si>
    <t>-</t>
  </si>
  <si>
    <t>地方一般公共预算收入</t>
    <phoneticPr fontId="7" type="noConversion"/>
  </si>
  <si>
    <t>泸州市主要经济指标全省排位情况表</t>
  </si>
  <si>
    <t>全省排位</t>
  </si>
  <si>
    <t>全社会固定资产投资</t>
  </si>
  <si>
    <t>地方一般公共预算收入</t>
    <phoneticPr fontId="7" type="noConversion"/>
  </si>
  <si>
    <t>上半年</t>
  </si>
  <si>
    <t>本季止累计</t>
  </si>
  <si>
    <t>泸县生产总值</t>
  </si>
  <si>
    <t>第一产业</t>
  </si>
  <si>
    <t>第二产业</t>
  </si>
  <si>
    <t>地区生产总值</t>
    <phoneticPr fontId="7" type="noConversion"/>
  </si>
  <si>
    <t>单位：万元</t>
  </si>
  <si>
    <r>
      <t>增速</t>
    </r>
    <r>
      <rPr>
        <sz val="9"/>
        <color theme="1"/>
        <rFont val="Times New Roman"/>
        <family val="1"/>
      </rPr>
      <t>%</t>
    </r>
  </si>
  <si>
    <t>民营经济增加值</t>
  </si>
  <si>
    <t>其中：工业</t>
  </si>
  <si>
    <t>第三产业</t>
  </si>
  <si>
    <r>
      <t>累计</t>
    </r>
    <r>
      <rPr>
        <sz val="9"/>
        <color theme="1"/>
        <rFont val="Times New Roman"/>
        <family val="1"/>
      </rPr>
      <t>±%</t>
    </r>
  </si>
  <si>
    <t>农林牧渔业总产值</t>
    <phoneticPr fontId="7" type="noConversion"/>
  </si>
  <si>
    <t>农村常住居民人均可支配收支情况</t>
  </si>
  <si>
    <t>一、可支配收入</t>
  </si>
  <si>
    <t>（一）工资性收入</t>
  </si>
  <si>
    <t>（二）经营收入</t>
  </si>
  <si>
    <t>（三）财产性收入</t>
  </si>
  <si>
    <t>（四）转移性收入</t>
  </si>
  <si>
    <t>二、生活消费支出</t>
  </si>
  <si>
    <t>注：以上数据是采取四舍五入保留整数原因，存在合计与分项不等的情况。</t>
  </si>
  <si>
    <t>城镇常住居民人均可支配收支情况</t>
    <phoneticPr fontId="7" type="noConversion"/>
  </si>
  <si>
    <t>规模以上工业生产、销售情况</t>
  </si>
  <si>
    <t>单位：亿元</t>
  </si>
  <si>
    <t>本月止累计</t>
  </si>
  <si>
    <t>三、工业增加值</t>
  </si>
  <si>
    <t>增速%</t>
  </si>
  <si>
    <t>一、工业总产值(现行价格)</t>
  </si>
  <si>
    <t>在总计中:轻工业</t>
  </si>
  <si>
    <t xml:space="preserve">         重工业</t>
  </si>
  <si>
    <t>在总计中:集体企业</t>
  </si>
  <si>
    <t xml:space="preserve">         股份制企业</t>
  </si>
  <si>
    <t xml:space="preserve">         外商及港澳台商投资企业</t>
  </si>
  <si>
    <t xml:space="preserve">         其他企业</t>
  </si>
  <si>
    <t>二、工业销售产值(现行价格)</t>
  </si>
  <si>
    <t>四、工业产品销售率（%）</t>
  </si>
  <si>
    <t>第三产业</t>
    <phoneticPr fontId="7" type="noConversion"/>
  </si>
  <si>
    <r>
      <t>增长</t>
    </r>
    <r>
      <rPr>
        <u/>
        <sz val="10"/>
        <color theme="1"/>
        <rFont val="Times New Roman"/>
        <family val="1"/>
      </rPr>
      <t>+</t>
    </r>
    <r>
      <rPr>
        <sz val="10"/>
        <color theme="1"/>
        <rFont val="Times New Roman"/>
        <family val="1"/>
      </rPr>
      <t xml:space="preserve">%                    </t>
    </r>
    <r>
      <rPr>
        <sz val="10"/>
        <color theme="1"/>
        <rFont val="黑体"/>
        <family val="3"/>
        <charset val="134"/>
      </rPr>
      <t>（可比价）</t>
    </r>
    <phoneticPr fontId="7" type="noConversion"/>
  </si>
  <si>
    <t xml:space="preserve">增速 </t>
  </si>
  <si>
    <t xml:space="preserve"> </t>
    <phoneticPr fontId="7" type="noConversion"/>
  </si>
  <si>
    <t>增速%                                                    （可比价）</t>
    <phoneticPr fontId="7" type="noConversion"/>
  </si>
  <si>
    <t>累计±%</t>
  </si>
  <si>
    <t xml:space="preserve">一、农林牧渔业总产值   </t>
    <phoneticPr fontId="7" type="noConversion"/>
  </si>
  <si>
    <t xml:space="preserve"> （一）农业产值               </t>
  </si>
  <si>
    <t xml:space="preserve">       其中：蔬菜</t>
  </si>
  <si>
    <t xml:space="preserve"> （二）林业产值 </t>
  </si>
  <si>
    <t xml:space="preserve"> （三）牧业产值 </t>
  </si>
  <si>
    <t xml:space="preserve">       其中：猪</t>
  </si>
  <si>
    <t xml:space="preserve"> （四）渔业产值</t>
  </si>
  <si>
    <t xml:space="preserve"> （五）农林牧渔服务业产值 </t>
  </si>
  <si>
    <t xml:space="preserve">二、农林牧渔业增加值              </t>
    <phoneticPr fontId="7" type="noConversion"/>
  </si>
  <si>
    <t xml:space="preserve"> （一）农业增加值               </t>
  </si>
  <si>
    <t xml:space="preserve"> （二）林业增加值               </t>
  </si>
  <si>
    <t xml:space="preserve"> （三）牧业增加值               </t>
  </si>
  <si>
    <t xml:space="preserve"> （四）渔业增加值               </t>
  </si>
  <si>
    <t xml:space="preserve"> （五）农林牧渔服务业增加值     </t>
  </si>
  <si>
    <t xml:space="preserve">             家禽</t>
    <phoneticPr fontId="7" type="noConversion"/>
  </si>
  <si>
    <t>指  标  名  称</t>
  </si>
  <si>
    <t xml:space="preserve"> （一）食品</t>
  </si>
  <si>
    <t xml:space="preserve"> （二）衣着</t>
  </si>
  <si>
    <t xml:space="preserve"> （三）居住</t>
  </si>
  <si>
    <t xml:space="preserve"> （四）家庭设备用品及服务</t>
  </si>
  <si>
    <t xml:space="preserve"> （五）交通和通讯</t>
  </si>
  <si>
    <t xml:space="preserve"> （六）教育文化娱乐服务</t>
  </si>
  <si>
    <t xml:space="preserve"> （七）医疗保健</t>
  </si>
  <si>
    <t xml:space="preserve"> （八）其它商品和服务</t>
  </si>
  <si>
    <t xml:space="preserve">   （二）经营性收入</t>
  </si>
  <si>
    <t xml:space="preserve">   （三）财产性收入</t>
  </si>
  <si>
    <t xml:space="preserve">   （一）食品</t>
  </si>
  <si>
    <t xml:space="preserve">   （二）衣着</t>
  </si>
  <si>
    <t xml:space="preserve">   （三）居住</t>
  </si>
  <si>
    <t xml:space="preserve">   （四）家庭设备用品及服务</t>
  </si>
  <si>
    <t xml:space="preserve">   （五）交通和通讯</t>
  </si>
  <si>
    <t xml:space="preserve">   （六）教育文化娱乐服务</t>
  </si>
  <si>
    <t xml:space="preserve">   （七）医疗保健</t>
  </si>
  <si>
    <t xml:space="preserve">   （八）其它商品和服务</t>
  </si>
  <si>
    <t>规模以上工业生产主要产品产量</t>
  </si>
  <si>
    <t xml:space="preserve">        </t>
  </si>
  <si>
    <t>计量单位</t>
  </si>
  <si>
    <t>吨</t>
  </si>
  <si>
    <t>营业收入</t>
  </si>
  <si>
    <t>盈亏相抵后的利润总额</t>
  </si>
  <si>
    <t>利税总额</t>
  </si>
  <si>
    <t>资产总额</t>
  </si>
  <si>
    <t>应收账款净额</t>
  </si>
  <si>
    <t>产成品</t>
  </si>
  <si>
    <t>负债总额</t>
  </si>
  <si>
    <t>应缴增值税</t>
  </si>
  <si>
    <t>规模以上工业企业主要经济指标</t>
    <phoneticPr fontId="7" type="noConversion"/>
  </si>
  <si>
    <r>
      <t xml:space="preserve">              </t>
    </r>
    <r>
      <rPr>
        <sz val="9"/>
        <color theme="1"/>
        <rFont val="宋体"/>
        <family val="3"/>
        <charset val="134"/>
      </rPr>
      <t>单位：</t>
    </r>
    <r>
      <rPr>
        <sz val="9"/>
        <color theme="1"/>
        <rFont val="Times New Roman"/>
        <family val="1"/>
      </rPr>
      <t>%</t>
    </r>
  </si>
  <si>
    <t>（一）按构成分</t>
  </si>
  <si>
    <t>　　　设备工器具购置</t>
  </si>
  <si>
    <t>　　　其他投资</t>
  </si>
  <si>
    <t>（二）按行业分</t>
  </si>
  <si>
    <t xml:space="preserve"> #固定资产投资完成额</t>
  </si>
  <si>
    <t>　　#房地产开发投资</t>
  </si>
  <si>
    <t>　　#项目投资</t>
  </si>
  <si>
    <t>　　  #技改投资</t>
  </si>
  <si>
    <t xml:space="preserve">  民间投资占比（%）</t>
  </si>
  <si>
    <t xml:space="preserve">      建筑、安装工程</t>
  </si>
  <si>
    <t xml:space="preserve"> 　　第一产业</t>
  </si>
  <si>
    <t>　　 第二产业</t>
  </si>
  <si>
    <t>　　  #工业性投资</t>
  </si>
  <si>
    <t>　　 第三产业</t>
  </si>
  <si>
    <t>固定资产投资</t>
    <phoneticPr fontId="7" type="noConversion"/>
  </si>
  <si>
    <t>单位</t>
  </si>
  <si>
    <t>房地产开发投资额</t>
  </si>
  <si>
    <t>万元</t>
  </si>
  <si>
    <t>　其中：住宅</t>
  </si>
  <si>
    <t>本年施工房屋面积</t>
  </si>
  <si>
    <t>万平方米</t>
  </si>
  <si>
    <r>
      <t>#</t>
    </r>
    <r>
      <rPr>
        <sz val="9"/>
        <color theme="1"/>
        <rFont val="宋体"/>
        <family val="3"/>
        <charset val="134"/>
      </rPr>
      <t>本年新开工房屋面积</t>
    </r>
  </si>
  <si>
    <t>本年竣工房屋面积</t>
  </si>
  <si>
    <t>商品房屋销售面积</t>
  </si>
  <si>
    <t>商品房屋销售额</t>
  </si>
  <si>
    <t>商品房屋待售面积</t>
  </si>
  <si>
    <t>本月止累计</t>
    <phoneticPr fontId="7" type="noConversion"/>
  </si>
  <si>
    <t>房地产主要指标</t>
    <phoneticPr fontId="7" type="noConversion"/>
  </si>
  <si>
    <t>建筑业主要指标情况</t>
  </si>
  <si>
    <t>签订的合同额</t>
  </si>
  <si>
    <t>一、建筑业总产值</t>
  </si>
  <si>
    <r>
      <t xml:space="preserve">  </t>
    </r>
    <r>
      <rPr>
        <sz val="9"/>
        <color theme="1"/>
        <rFont val="永中宋体"/>
        <family val="3"/>
        <charset val="134"/>
      </rPr>
      <t>其中：装饰装修产值</t>
    </r>
  </si>
  <si>
    <r>
      <t xml:space="preserve">   </t>
    </r>
    <r>
      <rPr>
        <sz val="9"/>
        <color theme="1"/>
        <rFont val="永中宋体"/>
        <family val="3"/>
        <charset val="134"/>
      </rPr>
      <t>　　在外省完成的产值</t>
    </r>
  </si>
  <si>
    <r>
      <t xml:space="preserve">  1.</t>
    </r>
    <r>
      <rPr>
        <sz val="9"/>
        <color theme="1"/>
        <rFont val="永中宋体"/>
        <family val="3"/>
        <charset val="134"/>
      </rPr>
      <t>建筑工程产值</t>
    </r>
  </si>
  <si>
    <r>
      <t xml:space="preserve">  2.</t>
    </r>
    <r>
      <rPr>
        <sz val="9"/>
        <color theme="1"/>
        <rFont val="永中宋体"/>
        <family val="3"/>
        <charset val="134"/>
      </rPr>
      <t>安装工程产值</t>
    </r>
  </si>
  <si>
    <r>
      <t xml:space="preserve">  3.</t>
    </r>
    <r>
      <rPr>
        <sz val="9"/>
        <color theme="1"/>
        <rFont val="永中宋体"/>
        <family val="3"/>
        <charset val="134"/>
      </rPr>
      <t>其他产值</t>
    </r>
  </si>
  <si>
    <t>二、竣工产值</t>
  </si>
  <si>
    <t>三、房屋建筑施工面积</t>
  </si>
  <si>
    <t>四、房屋竣工面积</t>
  </si>
  <si>
    <t>五、房屋竣工价值</t>
  </si>
  <si>
    <t>本月</t>
  </si>
  <si>
    <t>止累计</t>
  </si>
  <si>
    <t>其中：限额以上</t>
  </si>
  <si>
    <t>一、按销售所在地分组</t>
  </si>
  <si>
    <r>
      <t xml:space="preserve">    </t>
    </r>
    <r>
      <rPr>
        <sz val="9"/>
        <color theme="1"/>
        <rFont val="宋体"/>
        <family val="3"/>
        <charset val="134"/>
      </rPr>
      <t>城镇</t>
    </r>
  </si>
  <si>
    <r>
      <t xml:space="preserve">    </t>
    </r>
    <r>
      <rPr>
        <sz val="9"/>
        <color theme="1"/>
        <rFont val="宋体"/>
        <family val="3"/>
        <charset val="134"/>
      </rPr>
      <t>乡村</t>
    </r>
  </si>
  <si>
    <t>二、按行业分组</t>
  </si>
  <si>
    <r>
      <t xml:space="preserve">    </t>
    </r>
    <r>
      <rPr>
        <sz val="9"/>
        <color theme="1"/>
        <rFont val="宋体"/>
        <family val="3"/>
        <charset val="134"/>
      </rPr>
      <t>批发业</t>
    </r>
  </si>
  <si>
    <r>
      <t xml:space="preserve">    </t>
    </r>
    <r>
      <rPr>
        <sz val="9"/>
        <color theme="1"/>
        <rFont val="宋体"/>
        <family val="3"/>
        <charset val="134"/>
      </rPr>
      <t>零售业</t>
    </r>
  </si>
  <si>
    <r>
      <t xml:space="preserve">    </t>
    </r>
    <r>
      <rPr>
        <sz val="9"/>
        <color theme="1"/>
        <rFont val="宋体"/>
        <family val="3"/>
        <charset val="134"/>
      </rPr>
      <t>住宿业</t>
    </r>
  </si>
  <si>
    <r>
      <t xml:space="preserve">    </t>
    </r>
    <r>
      <rPr>
        <sz val="9"/>
        <color theme="1"/>
        <rFont val="宋体"/>
        <family val="3"/>
        <charset val="134"/>
      </rPr>
      <t>餐饮业</t>
    </r>
  </si>
  <si>
    <t>三、消费形态分</t>
  </si>
  <si>
    <r>
      <t xml:space="preserve">    </t>
    </r>
    <r>
      <rPr>
        <sz val="9"/>
        <color theme="1"/>
        <rFont val="宋体"/>
        <family val="3"/>
        <charset val="134"/>
      </rPr>
      <t>餐饮收入</t>
    </r>
  </si>
  <si>
    <r>
      <t xml:space="preserve">    </t>
    </r>
    <r>
      <rPr>
        <sz val="9"/>
        <color theme="1"/>
        <rFont val="宋体"/>
        <family val="3"/>
        <charset val="134"/>
      </rPr>
      <t>商品零售</t>
    </r>
  </si>
  <si>
    <t>社会消费品零售总额</t>
    <phoneticPr fontId="7" type="noConversion"/>
  </si>
  <si>
    <r>
      <t>增速</t>
    </r>
    <r>
      <rPr>
        <sz val="9"/>
        <color theme="1"/>
        <rFont val="Times New Roman"/>
        <family val="1"/>
      </rPr>
      <t>%</t>
    </r>
    <phoneticPr fontId="7" type="noConversion"/>
  </si>
  <si>
    <t>名录库单位统计表</t>
  </si>
  <si>
    <t>类型</t>
  </si>
  <si>
    <t>户数</t>
  </si>
  <si>
    <t>法人单位</t>
  </si>
  <si>
    <t>产业活动单位</t>
  </si>
  <si>
    <t>规模以上单位（联网直报调查单位）</t>
  </si>
  <si>
    <t>其中：规模以上工业</t>
  </si>
  <si>
    <t xml:space="preserve">      限额以上批发零售业</t>
  </si>
  <si>
    <t xml:space="preserve">      限额以上住宿业</t>
  </si>
  <si>
    <t xml:space="preserve">      限额以上餐饮业</t>
  </si>
  <si>
    <t xml:space="preserve">      规模以上服务业</t>
  </si>
  <si>
    <t>同比增减数</t>
    <phoneticPr fontId="7" type="noConversion"/>
  </si>
  <si>
    <t>实际完成</t>
  </si>
  <si>
    <t>一、收入合计</t>
  </si>
  <si>
    <t>其中：一般预算收入</t>
  </si>
  <si>
    <t>税收收入合计</t>
  </si>
  <si>
    <t>非税收收入合计</t>
  </si>
  <si>
    <t>二、支出合计</t>
  </si>
  <si>
    <t>其中：一般预算支出</t>
  </si>
  <si>
    <t>其中：一般公共服务支出</t>
  </si>
  <si>
    <r>
      <t>财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政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收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支</t>
    </r>
  </si>
  <si>
    <t>各镇街地方财政一般预算收入</t>
  </si>
  <si>
    <t>位次</t>
  </si>
  <si>
    <t>玉蟾街道</t>
  </si>
  <si>
    <t>福集镇</t>
  </si>
  <si>
    <t>嘉明镇</t>
  </si>
  <si>
    <t>喻寺镇</t>
  </si>
  <si>
    <t>得胜镇</t>
  </si>
  <si>
    <t>牛滩镇</t>
  </si>
  <si>
    <t>兆雅镇</t>
  </si>
  <si>
    <t>玄滩镇</t>
  </si>
  <si>
    <t>太伏镇</t>
  </si>
  <si>
    <t>云龙镇</t>
  </si>
  <si>
    <t>石桥镇</t>
  </si>
  <si>
    <t>毗卢镇</t>
  </si>
  <si>
    <t>奇峰镇</t>
  </si>
  <si>
    <t>潮河镇</t>
  </si>
  <si>
    <t>云锦镇</t>
  </si>
  <si>
    <t>立石镇</t>
  </si>
  <si>
    <t>百和镇</t>
  </si>
  <si>
    <t>天兴镇</t>
  </si>
  <si>
    <t>方洞镇</t>
  </si>
  <si>
    <t>海潮镇</t>
  </si>
  <si>
    <t>镇街合计</t>
  </si>
  <si>
    <t>单  位</t>
  </si>
  <si>
    <t>完成任务进度%</t>
    <phoneticPr fontId="7" type="noConversion"/>
  </si>
  <si>
    <r>
      <t xml:space="preserve">                  </t>
    </r>
    <r>
      <rPr>
        <sz val="9"/>
        <color theme="1"/>
        <rFont val="宋体"/>
        <family val="3"/>
        <charset val="134"/>
      </rPr>
      <t>单位：万元</t>
    </r>
  </si>
  <si>
    <t>本月末</t>
  </si>
  <si>
    <t>全社会各项贷款余额</t>
  </si>
  <si>
    <t>其中：短期贷款</t>
  </si>
  <si>
    <t>全社会各项存款余额</t>
  </si>
  <si>
    <t>其中：单位存款</t>
  </si>
  <si>
    <r>
      <t>金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融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情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况</t>
    </r>
  </si>
  <si>
    <t xml:space="preserve">    居民储蓄存款</t>
  </si>
  <si>
    <t xml:space="preserve">      中长期贷款</t>
    <phoneticPr fontId="7" type="noConversion"/>
  </si>
  <si>
    <t>交通运输情况</t>
  </si>
  <si>
    <t xml:space="preserve">                </t>
  </si>
  <si>
    <t>本季末</t>
  </si>
  <si>
    <t>全社会客运量（万人）</t>
  </si>
  <si>
    <t>其中：公路</t>
  </si>
  <si>
    <t xml:space="preserve">      水路</t>
    <phoneticPr fontId="7" type="noConversion"/>
  </si>
  <si>
    <t xml:space="preserve">      全社会客运周转量（万人公里）</t>
    <phoneticPr fontId="7" type="noConversion"/>
  </si>
  <si>
    <t xml:space="preserve">      全社会货运量（万吨）</t>
    <phoneticPr fontId="7" type="noConversion"/>
  </si>
  <si>
    <t xml:space="preserve">      全社会货运周转量（万吨公里）</t>
    <phoneticPr fontId="7" type="noConversion"/>
  </si>
  <si>
    <r>
      <t>全社会用电量</t>
    </r>
    <r>
      <rPr>
        <sz val="16"/>
        <color theme="1"/>
        <rFont val="Times New Roman"/>
        <family val="1"/>
      </rPr>
      <t xml:space="preserve"> </t>
    </r>
  </si>
  <si>
    <r>
      <t xml:space="preserve">                </t>
    </r>
    <r>
      <rPr>
        <sz val="9"/>
        <color theme="1"/>
        <rFont val="宋体"/>
        <family val="3"/>
        <charset val="134"/>
      </rPr>
      <t>单位：万千瓦时</t>
    </r>
  </si>
  <si>
    <t>全社会用电总计</t>
  </si>
  <si>
    <t>其中：采矿业</t>
  </si>
  <si>
    <t>制造业</t>
  </si>
  <si>
    <t>电力、燃气及水的生产和供应业</t>
  </si>
  <si>
    <t>其中：城镇居民</t>
  </si>
  <si>
    <t>乡村居民</t>
  </si>
  <si>
    <t>#全行业用电合计</t>
  </si>
  <si>
    <t>#城乡居民生活用电</t>
  </si>
  <si>
    <t>居民消费价格指数</t>
  </si>
  <si>
    <t>项目名称</t>
  </si>
  <si>
    <t>居民消费价格总指数</t>
  </si>
  <si>
    <t>一、食品烟酒</t>
  </si>
  <si>
    <t>二、衣着</t>
  </si>
  <si>
    <t>三、居住</t>
  </si>
  <si>
    <t>四、生活用品及服务</t>
  </si>
  <si>
    <t>五、交通和通信</t>
  </si>
  <si>
    <t>六、教育文化和娱乐</t>
  </si>
  <si>
    <t>七、医疗保健</t>
  </si>
  <si>
    <t>八、其他用品和服务</t>
  </si>
  <si>
    <t>上月=100</t>
  </si>
  <si>
    <t>上年同月=100</t>
  </si>
  <si>
    <t>上年同期=100</t>
  </si>
  <si>
    <t>主要消费品名称</t>
  </si>
  <si>
    <t>成交价格（元）</t>
  </si>
  <si>
    <t>大米</t>
  </si>
  <si>
    <t>斤</t>
  </si>
  <si>
    <t>绿豆</t>
  </si>
  <si>
    <t>猪瘦肉</t>
  </si>
  <si>
    <t>五花肉</t>
  </si>
  <si>
    <t>猪蹄</t>
  </si>
  <si>
    <t>牛肉</t>
  </si>
  <si>
    <t>活鸭</t>
  </si>
  <si>
    <t>饲料鸡蛋</t>
  </si>
  <si>
    <t>白鲢鱼</t>
  </si>
  <si>
    <t>大蒜</t>
  </si>
  <si>
    <t>西红柿</t>
  </si>
  <si>
    <t>土豆</t>
  </si>
  <si>
    <t>红富士苹果</t>
  </si>
  <si>
    <t>白糖</t>
  </si>
  <si>
    <t>鲁花压榨一级花生油</t>
  </si>
  <si>
    <t>金龙鱼食用调和油</t>
  </si>
  <si>
    <t>PT950铂金</t>
  </si>
  <si>
    <t>克</t>
  </si>
  <si>
    <t>92#汽油</t>
  </si>
  <si>
    <t>升</t>
  </si>
  <si>
    <t>0#柴油</t>
  </si>
  <si>
    <t>钢管20mm</t>
  </si>
  <si>
    <t>325#水泥</t>
  </si>
  <si>
    <t>包</t>
  </si>
  <si>
    <t>5L/桶</t>
  </si>
  <si>
    <t>上年同期</t>
    <phoneticPr fontId="7" type="noConversion"/>
  </si>
  <si>
    <r>
      <t>单位：亿元、</t>
    </r>
    <r>
      <rPr>
        <sz val="10"/>
        <color theme="1"/>
        <rFont val="Times New Roman"/>
        <family val="1"/>
      </rPr>
      <t>%</t>
    </r>
    <phoneticPr fontId="7" type="noConversion"/>
  </si>
  <si>
    <r>
      <t>7</t>
    </r>
    <r>
      <rPr>
        <sz val="15"/>
        <color theme="1"/>
        <rFont val="黑体"/>
        <family val="3"/>
        <charset val="134"/>
      </rPr>
      <t>月</t>
    </r>
    <r>
      <rPr>
        <sz val="15"/>
        <color theme="1"/>
        <rFont val="Times New Roman"/>
        <family val="1"/>
      </rPr>
      <t>25</t>
    </r>
    <r>
      <rPr>
        <sz val="15"/>
        <color theme="1"/>
        <rFont val="黑体"/>
        <family val="3"/>
        <charset val="134"/>
      </rPr>
      <t>日主要消费品价格</t>
    </r>
    <phoneticPr fontId="7" type="noConversion"/>
  </si>
  <si>
    <t>2019年1-7月</t>
    <phoneticPr fontId="7" type="noConversion"/>
  </si>
  <si>
    <r>
      <t>（</t>
    </r>
    <r>
      <rPr>
        <sz val="15"/>
        <color theme="1"/>
        <rFont val="Times New Roman"/>
        <family val="1"/>
      </rPr>
      <t>1-7</t>
    </r>
    <r>
      <rPr>
        <sz val="15"/>
        <color theme="1"/>
        <rFont val="宋体"/>
        <family val="3"/>
        <charset val="134"/>
      </rPr>
      <t>月）</t>
    </r>
    <phoneticPr fontId="7" type="noConversion"/>
  </si>
  <si>
    <r>
      <t>（</t>
    </r>
    <r>
      <rPr>
        <sz val="17"/>
        <color theme="1"/>
        <rFont val="Times New Roman"/>
        <family val="1"/>
      </rPr>
      <t>1-7</t>
    </r>
    <r>
      <rPr>
        <sz val="17"/>
        <color theme="1"/>
        <rFont val="宋体"/>
        <family val="3"/>
        <charset val="134"/>
      </rPr>
      <t>月）</t>
    </r>
    <phoneticPr fontId="7" type="noConversion"/>
  </si>
  <si>
    <t>上半年城镇居民人均可支配收入(元)</t>
    <phoneticPr fontId="7" type="noConversion"/>
  </si>
  <si>
    <t>上半年农村居民人均可支配收入(元)</t>
    <phoneticPr fontId="7" type="noConversion"/>
  </si>
  <si>
    <t>上半年服务业增加值</t>
    <phoneticPr fontId="7" type="noConversion"/>
  </si>
  <si>
    <t>上半年地区生产总值</t>
    <phoneticPr fontId="7" type="noConversion"/>
  </si>
  <si>
    <t>上半年城镇居民人均可支配收入（元）</t>
    <phoneticPr fontId="7" type="noConversion"/>
  </si>
  <si>
    <t>上半年农村居民人均可支配收入（元）</t>
    <phoneticPr fontId="7" type="noConversion"/>
  </si>
  <si>
    <r>
      <t>民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营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经</t>
    </r>
    <r>
      <rPr>
        <sz val="15"/>
        <color theme="1"/>
        <rFont val="Times New Roman"/>
        <family val="1"/>
      </rPr>
      <t xml:space="preserve"> </t>
    </r>
    <r>
      <rPr>
        <sz val="15"/>
        <color theme="1"/>
        <rFont val="黑体"/>
        <family val="3"/>
        <charset val="134"/>
      </rPr>
      <t>济</t>
    </r>
    <phoneticPr fontId="7" type="noConversion"/>
  </si>
  <si>
    <t>其中：工业</t>
    <phoneticPr fontId="7" type="noConversion"/>
  </si>
  <si>
    <t>其中：工业</t>
    <phoneticPr fontId="7" type="noConversion"/>
  </si>
  <si>
    <t xml:space="preserve">      有资质以上建筑业</t>
    <phoneticPr fontId="7" type="noConversion"/>
  </si>
  <si>
    <t xml:space="preserve">      房地产业开发经营业</t>
    <phoneticPr fontId="7" type="noConversion"/>
  </si>
  <si>
    <t>上半年地区生产总值</t>
    <phoneticPr fontId="7" type="noConversion"/>
  </si>
  <si>
    <t>上半年服务业增加值</t>
    <phoneticPr fontId="7" type="noConversion"/>
  </si>
  <si>
    <t>上半年城镇居民人均可支配收入（元）</t>
    <phoneticPr fontId="7" type="noConversion"/>
  </si>
  <si>
    <t>上半年农村居民人均可支配收入（元）</t>
    <phoneticPr fontId="7" type="noConversion"/>
  </si>
  <si>
    <t>-</t>
    <phoneticPr fontId="7" type="noConversion"/>
  </si>
  <si>
    <r>
      <t>单位：亿元、</t>
    </r>
    <r>
      <rPr>
        <sz val="12"/>
        <color theme="1"/>
        <rFont val="Times New Roman"/>
        <family val="1"/>
      </rPr>
      <t>%</t>
    </r>
    <phoneticPr fontId="7" type="noConversion"/>
  </si>
  <si>
    <r>
      <t>单位：亿元、元、</t>
    </r>
    <r>
      <rPr>
        <sz val="12"/>
        <color theme="1"/>
        <rFont val="Times New Roman"/>
        <family val="1"/>
      </rPr>
      <t>%</t>
    </r>
  </si>
  <si>
    <t>上半年</t>
    <phoneticPr fontId="7" type="noConversion"/>
  </si>
  <si>
    <t xml:space="preserve">                     单位：万元</t>
  </si>
  <si>
    <t>上半年</t>
    <phoneticPr fontId="7" type="noConversion"/>
  </si>
  <si>
    <t xml:space="preserve">                                          单位：元、%</t>
  </si>
  <si>
    <t>增速</t>
    <phoneticPr fontId="7" type="noConversion"/>
  </si>
  <si>
    <r>
      <rPr>
        <sz val="12"/>
        <color theme="1"/>
        <rFont val="宋体"/>
        <family val="3"/>
        <charset val="134"/>
      </rPr>
      <t>单位：元、</t>
    </r>
    <r>
      <rPr>
        <sz val="12"/>
        <color theme="1"/>
        <rFont val="Times New Roman"/>
        <family val="1"/>
      </rPr>
      <t>%</t>
    </r>
    <phoneticPr fontId="7" type="noConversion"/>
  </si>
  <si>
    <t>民间投资</t>
    <phoneticPr fontId="7" type="noConversion"/>
  </si>
  <si>
    <t>单位：万元、万平方米</t>
    <phoneticPr fontId="7" type="noConversion"/>
  </si>
  <si>
    <t xml:space="preserve">          单位：万元</t>
  </si>
  <si>
    <t>本月止累计</t>
    <phoneticPr fontId="7" type="noConversion"/>
  </si>
  <si>
    <t>(一)地方财政收入</t>
  </si>
  <si>
    <t>(二)上划中央收入</t>
  </si>
  <si>
    <t>(三)上划省级收入</t>
  </si>
  <si>
    <t xml:space="preserve">       财政八项支出</t>
    <phoneticPr fontId="7" type="noConversion"/>
  </si>
  <si>
    <t xml:space="preserve">                                          单位：万元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</si>
</sst>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8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2"/>
      <charset val="134"/>
      <scheme val="minor"/>
    </font>
    <font>
      <sz val="17"/>
      <color theme="1"/>
      <name val="宋体"/>
      <family val="2"/>
      <charset val="134"/>
      <scheme val="minor"/>
    </font>
    <font>
      <sz val="17"/>
      <color theme="1"/>
      <name val="宋体"/>
      <family val="3"/>
      <charset val="134"/>
    </font>
    <font>
      <sz val="17"/>
      <color theme="1"/>
      <name val="Times New Roman"/>
      <family val="1"/>
    </font>
    <font>
      <sz val="15"/>
      <color theme="1"/>
      <name val="黑体"/>
      <family val="3"/>
      <charset val="134"/>
    </font>
    <font>
      <sz val="15"/>
      <color theme="1"/>
      <name val="宋体"/>
      <family val="2"/>
      <charset val="134"/>
      <scheme val="minor"/>
    </font>
    <font>
      <sz val="15"/>
      <color theme="1"/>
      <name val="宋体"/>
      <family val="3"/>
      <charset val="134"/>
    </font>
    <font>
      <sz val="15"/>
      <color theme="1"/>
      <name val="Times New Roman"/>
      <family val="1"/>
    </font>
    <font>
      <sz val="9"/>
      <color theme="1"/>
      <name val="永中宋体"/>
      <family val="3"/>
      <charset val="134"/>
    </font>
    <font>
      <sz val="12"/>
      <color theme="1"/>
      <name val="黑体"/>
      <family val="3"/>
      <charset val="134"/>
    </font>
    <font>
      <sz val="10"/>
      <name val="黑体"/>
      <family val="3"/>
      <charset val="134"/>
    </font>
    <font>
      <u/>
      <sz val="10"/>
      <color theme="1"/>
      <name val="Times New Roman"/>
      <family val="1"/>
    </font>
    <font>
      <sz val="10"/>
      <color theme="1"/>
      <name val="黑体"/>
      <family val="3"/>
      <charset val="134"/>
    </font>
    <font>
      <sz val="12"/>
      <name val="黑体"/>
      <family val="3"/>
      <charset val="134"/>
    </font>
    <font>
      <b/>
      <sz val="10"/>
      <name val="黑体"/>
      <family val="3"/>
      <charset val="134"/>
    </font>
    <font>
      <b/>
      <sz val="10"/>
      <color theme="1"/>
      <name val="黑体"/>
      <family val="3"/>
      <charset val="134"/>
    </font>
    <font>
      <b/>
      <sz val="12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2"/>
      <name val="黑体"/>
      <family val="3"/>
      <charset val="134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8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7" fillId="0" borderId="1" xfId="0" applyNumberFormat="1" applyFont="1" applyFill="1" applyBorder="1" applyAlignment="1">
      <alignment horizontal="justify" vertical="center" wrapText="1"/>
    </xf>
    <xf numFmtId="0" fontId="17" fillId="0" borderId="2" xfId="0" applyNumberFormat="1" applyFont="1" applyFill="1" applyBorder="1" applyAlignment="1">
      <alignment horizontal="justify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3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7" fillId="0" borderId="13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justify" vertical="center"/>
    </xf>
    <xf numFmtId="0" fontId="17" fillId="0" borderId="1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9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" fontId="16" fillId="0" borderId="9" xfId="0" applyNumberFormat="1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1" fontId="0" fillId="0" borderId="0" xfId="0" applyNumberFormat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176" fontId="16" fillId="0" borderId="7" xfId="0" applyNumberFormat="1" applyFont="1" applyBorder="1" applyAlignment="1">
      <alignment horizontal="center" vertical="center" wrapText="1"/>
    </xf>
    <xf numFmtId="176" fontId="16" fillId="0" borderId="9" xfId="0" applyNumberFormat="1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6" fontId="16" fillId="0" borderId="10" xfId="0" applyNumberFormat="1" applyFont="1" applyBorder="1" applyAlignment="1">
      <alignment horizontal="center" vertical="center" wrapText="1"/>
    </xf>
    <xf numFmtId="176" fontId="16" fillId="0" borderId="8" xfId="0" applyNumberFormat="1" applyFont="1" applyBorder="1" applyAlignment="1">
      <alignment horizontal="center" vertical="center" wrapText="1"/>
    </xf>
    <xf numFmtId="176" fontId="16" fillId="0" borderId="4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 wrapText="1"/>
    </xf>
    <xf numFmtId="176" fontId="23" fillId="0" borderId="10" xfId="0" applyNumberFormat="1" applyFont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 wrapText="1"/>
    </xf>
    <xf numFmtId="0" fontId="25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0" fillId="0" borderId="7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1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12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7" fillId="0" borderId="9" xfId="0" applyNumberFormat="1" applyFont="1" applyFill="1" applyBorder="1" applyAlignment="1">
      <alignment horizontal="center" vertical="center" wrapText="1"/>
    </xf>
    <xf numFmtId="0" fontId="17" fillId="0" borderId="8" xfId="0" applyNumberFormat="1" applyFont="1" applyFill="1" applyBorder="1" applyAlignment="1">
      <alignment horizontal="center" vertical="center" wrapText="1"/>
    </xf>
    <xf numFmtId="0" fontId="17" fillId="0" borderId="10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1" fontId="19" fillId="0" borderId="7" xfId="0" applyNumberFormat="1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>
      <alignment vertical="center"/>
    </xf>
    <xf numFmtId="0" fontId="25" fillId="0" borderId="7" xfId="0" applyNumberFormat="1" applyFont="1" applyFill="1" applyBorder="1" applyAlignment="1">
      <alignment horizontal="center" vertical="center" wrapText="1"/>
    </xf>
    <xf numFmtId="176" fontId="25" fillId="0" borderId="9" xfId="0" applyNumberFormat="1" applyFont="1" applyFill="1" applyBorder="1" applyAlignment="1">
      <alignment horizontal="center" vertical="center" wrapText="1"/>
    </xf>
    <xf numFmtId="176" fontId="20" fillId="0" borderId="9" xfId="0" applyNumberFormat="1" applyFont="1" applyFill="1" applyBorder="1" applyAlignment="1">
      <alignment horizontal="center" vertical="center" wrapText="1"/>
    </xf>
    <xf numFmtId="176" fontId="20" fillId="0" borderId="10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76" fontId="23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 wrapText="1"/>
    </xf>
    <xf numFmtId="0" fontId="16" fillId="0" borderId="6" xfId="0" applyFont="1" applyBorder="1" applyAlignment="1">
      <alignment horizontal="right" vertical="center"/>
    </xf>
    <xf numFmtId="0" fontId="19" fillId="0" borderId="12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2508;&#21512;/&#23450;&#26399;&#36164;&#26009;/&#32479;&#35745;&#26376;&#25253;/&#20840;&#30465;&#26376;&#25253;/2019&#24180;&#22235;&#24029;&#26376;&#25253;/2019.8.20%20%20&#22235;&#24029;&#26376;&#25253;2019.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4037;&#19994;/2019/2019&#24180;7&#26376;&#24037;&#19994;&#26376;&#2525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5237;&#36164;%20&#25151;&#22320;&#20135;/2019/2019&#24180;7&#26376;&#25237;&#36164;&#26376;&#2525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21830;&#36152;/2019/7&#2637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36130;&#25919;&#31246;&#25910;/&#36130;&#25919;/2019&#24180;&#36130;&#25919;&#25253;&#34920;/&#25910;&#25903;&#26376;&#25253;-2019-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36130;&#25919;&#31246;&#25910;/&#36130;&#25919;/2019&#24180;&#36130;&#25919;&#25253;&#34920;/7&#26376;&#32771;&#26680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508;&#21512;/&#37096;&#38376;&#25253;&#34920;/&#33021;&#28304;/2019/2019&#24180;7&#26376;&#32479;&#35745;&#26376;&#25253;(&#33021;&#2830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1GDP、工业、投资、房地产"/>
      <sheetName val="5内外贸、能源"/>
      <sheetName val="8物价、居民收入"/>
      <sheetName val="10财政、金融"/>
      <sheetName val="13分地区"/>
      <sheetName val="21全国、世界"/>
      <sheetName val="扩权县"/>
    </sheetNames>
    <sheetDataSet>
      <sheetData sheetId="0"/>
      <sheetData sheetId="1"/>
      <sheetData sheetId="2">
        <row r="4">
          <cell r="N4">
            <v>10.199999999999999</v>
          </cell>
        </row>
        <row r="18">
          <cell r="F18">
            <v>8.0997900000000005</v>
          </cell>
        </row>
      </sheetData>
      <sheetData sheetId="3">
        <row r="4">
          <cell r="F4">
            <v>11265.78521</v>
          </cell>
          <cell r="G4">
            <v>10.3</v>
          </cell>
        </row>
      </sheetData>
      <sheetData sheetId="4"/>
      <sheetData sheetId="5">
        <row r="23">
          <cell r="B23">
            <v>2545.9052999999999</v>
          </cell>
          <cell r="C23">
            <v>6</v>
          </cell>
        </row>
      </sheetData>
      <sheetData sheetId="6">
        <row r="6">
          <cell r="M6">
            <v>8.4</v>
          </cell>
          <cell r="Y6">
            <v>10.7</v>
          </cell>
          <cell r="AC6">
            <v>4252.5202399999989</v>
          </cell>
          <cell r="AD6">
            <v>9.8000000000000007</v>
          </cell>
          <cell r="AG6">
            <v>924.5394</v>
          </cell>
          <cell r="AM6">
            <v>23550.799999999999</v>
          </cell>
          <cell r="AN6">
            <v>8.6999999999999993</v>
          </cell>
          <cell r="AO6">
            <v>13018.1</v>
          </cell>
          <cell r="AP6">
            <v>9.6</v>
          </cell>
        </row>
        <row r="7">
          <cell r="M7">
            <v>9.1999999999999993</v>
          </cell>
          <cell r="Y7">
            <v>12.4</v>
          </cell>
          <cell r="AC7">
            <v>405.48257000000001</v>
          </cell>
          <cell r="AD7">
            <v>10.8</v>
          </cell>
          <cell r="AG7">
            <v>38.691200000000002</v>
          </cell>
          <cell r="AM7">
            <v>18133.2</v>
          </cell>
          <cell r="AN7">
            <v>9</v>
          </cell>
          <cell r="AO7">
            <v>7580.6</v>
          </cell>
          <cell r="AP7">
            <v>9.6999999999999993</v>
          </cell>
        </row>
        <row r="8">
          <cell r="M8">
            <v>4.2</v>
          </cell>
          <cell r="Y8">
            <v>10.199999999999999</v>
          </cell>
          <cell r="AC8">
            <v>219.48289</v>
          </cell>
          <cell r="AD8">
            <v>9.7000000000000011</v>
          </cell>
          <cell r="AG8">
            <v>38.9191</v>
          </cell>
          <cell r="AM8">
            <v>18808.099999999999</v>
          </cell>
          <cell r="AN8">
            <v>8.8000000000000007</v>
          </cell>
          <cell r="AO8">
            <v>8835</v>
          </cell>
          <cell r="AP8">
            <v>9.6</v>
          </cell>
        </row>
        <row r="9">
          <cell r="M9">
            <v>9.6</v>
          </cell>
          <cell r="Y9">
            <v>2.9</v>
          </cell>
          <cell r="AC9">
            <v>457.52193999999997</v>
          </cell>
          <cell r="AD9">
            <v>11.5</v>
          </cell>
          <cell r="AG9">
            <v>103.2122</v>
          </cell>
          <cell r="AM9">
            <v>18324.86</v>
          </cell>
          <cell r="AN9">
            <v>9.1</v>
          </cell>
          <cell r="AO9">
            <v>7376.83</v>
          </cell>
          <cell r="AP9">
            <v>10</v>
          </cell>
        </row>
        <row r="10">
          <cell r="M10">
            <v>8.6</v>
          </cell>
          <cell r="Y10">
            <v>11</v>
          </cell>
          <cell r="AC10">
            <v>507.93071999999995</v>
          </cell>
          <cell r="AD10">
            <v>9.9</v>
          </cell>
          <cell r="AG10">
            <v>71.4011</v>
          </cell>
          <cell r="AM10">
            <v>18782.52</v>
          </cell>
          <cell r="AN10">
            <v>8.8000000000000007</v>
          </cell>
          <cell r="AO10">
            <v>8547.6299999999992</v>
          </cell>
          <cell r="AP10">
            <v>9.6</v>
          </cell>
        </row>
        <row r="11">
          <cell r="M11">
            <v>10</v>
          </cell>
          <cell r="Y11">
            <v>15.8</v>
          </cell>
          <cell r="AC11">
            <v>697.76249000000007</v>
          </cell>
          <cell r="AD11">
            <v>10.7</v>
          </cell>
          <cell r="AG11">
            <v>84.341200000000001</v>
          </cell>
          <cell r="AM11">
            <v>18526.400000000001</v>
          </cell>
          <cell r="AN11">
            <v>8.6999999999999993</v>
          </cell>
          <cell r="AO11">
            <v>8070.7</v>
          </cell>
          <cell r="AP11">
            <v>9.6999999999999993</v>
          </cell>
        </row>
        <row r="12">
          <cell r="M12">
            <v>9.6</v>
          </cell>
          <cell r="Y12">
            <v>11.6</v>
          </cell>
          <cell r="AC12">
            <v>242.34691999999998</v>
          </cell>
          <cell r="AD12">
            <v>10</v>
          </cell>
          <cell r="AG12">
            <v>28.255199999999999</v>
          </cell>
          <cell r="AM12">
            <v>16142.038740601</v>
          </cell>
          <cell r="AN12">
            <v>9.3000000000000007</v>
          </cell>
          <cell r="AO12">
            <v>5482.0323534880399</v>
          </cell>
          <cell r="AP12">
            <v>10.1</v>
          </cell>
        </row>
        <row r="13">
          <cell r="M13">
            <v>9.6999999999999993</v>
          </cell>
          <cell r="Y13">
            <v>10.8</v>
          </cell>
          <cell r="AC13">
            <v>347.84572000000003</v>
          </cell>
          <cell r="AD13">
            <v>10.6</v>
          </cell>
          <cell r="AG13">
            <v>43.822899999999997</v>
          </cell>
          <cell r="AM13">
            <v>15715.5</v>
          </cell>
          <cell r="AN13">
            <v>9.4</v>
          </cell>
          <cell r="AO13">
            <v>6803.9</v>
          </cell>
          <cell r="AP13">
            <v>9.9</v>
          </cell>
        </row>
        <row r="14">
          <cell r="M14">
            <v>9.1999999999999993</v>
          </cell>
          <cell r="Y14">
            <v>13</v>
          </cell>
          <cell r="AC14">
            <v>307.86238000000003</v>
          </cell>
          <cell r="AD14">
            <v>10</v>
          </cell>
          <cell r="AG14">
            <v>41.087200000000003</v>
          </cell>
          <cell r="AM14">
            <v>16349.1</v>
          </cell>
          <cell r="AN14">
            <v>9.1999999999999993</v>
          </cell>
          <cell r="AO14">
            <v>7931.2</v>
          </cell>
          <cell r="AP14">
            <v>10</v>
          </cell>
        </row>
        <row r="15">
          <cell r="M15">
            <v>9.6999999999999993</v>
          </cell>
          <cell r="Y15">
            <v>12.8</v>
          </cell>
          <cell r="AC15">
            <v>426.61864000000003</v>
          </cell>
          <cell r="AD15">
            <v>11.1</v>
          </cell>
          <cell r="AG15">
            <v>70.180300000000003</v>
          </cell>
          <cell r="AM15">
            <v>17517</v>
          </cell>
          <cell r="AN15">
            <v>8.9</v>
          </cell>
          <cell r="AO15">
            <v>8261.6</v>
          </cell>
          <cell r="AP15">
            <v>9.6999999999999993</v>
          </cell>
        </row>
        <row r="16">
          <cell r="M16">
            <v>10.1</v>
          </cell>
          <cell r="Y16">
            <v>13.1</v>
          </cell>
          <cell r="AC16">
            <v>594.54699000000005</v>
          </cell>
          <cell r="AD16">
            <v>11.3</v>
          </cell>
          <cell r="AG16">
            <v>78.375799999999998</v>
          </cell>
          <cell r="AM16">
            <v>15986.9</v>
          </cell>
          <cell r="AN16">
            <v>9.3000000000000007</v>
          </cell>
          <cell r="AO16">
            <v>6291.3</v>
          </cell>
          <cell r="AP16">
            <v>10.199999999999999</v>
          </cell>
        </row>
        <row r="17">
          <cell r="M17">
            <v>9.3000000000000007</v>
          </cell>
          <cell r="Y17">
            <v>13.1</v>
          </cell>
          <cell r="AC17">
            <v>309.83620000000002</v>
          </cell>
          <cell r="AD17">
            <v>10.100000000000001</v>
          </cell>
          <cell r="AG17">
            <v>68.872699999999995</v>
          </cell>
          <cell r="AM17">
            <v>18071.8</v>
          </cell>
          <cell r="AN17">
            <v>8.8000000000000007</v>
          </cell>
          <cell r="AO17">
            <v>8039.2</v>
          </cell>
          <cell r="AP17">
            <v>9.8000000000000007</v>
          </cell>
        </row>
        <row r="18">
          <cell r="M18">
            <v>10.5</v>
          </cell>
          <cell r="Y18">
            <v>8.1</v>
          </cell>
          <cell r="AC18">
            <v>568.44879000000003</v>
          </cell>
          <cell r="AD18">
            <v>11.3</v>
          </cell>
          <cell r="AG18">
            <v>117.44070000000001</v>
          </cell>
          <cell r="AM18">
            <v>17654.357620093666</v>
          </cell>
          <cell r="AN18">
            <v>9.1</v>
          </cell>
          <cell r="AO18">
            <v>7043.2005592635987</v>
          </cell>
          <cell r="AP18">
            <v>9.9</v>
          </cell>
        </row>
        <row r="19">
          <cell r="M19">
            <v>9</v>
          </cell>
          <cell r="Y19">
            <v>4.5</v>
          </cell>
          <cell r="AC19">
            <v>311.65665000000001</v>
          </cell>
          <cell r="AD19">
            <v>10.7</v>
          </cell>
          <cell r="AG19">
            <v>61.836399999999998</v>
          </cell>
          <cell r="AM19">
            <v>17770.2</v>
          </cell>
          <cell r="AN19">
            <v>8.6999999999999993</v>
          </cell>
          <cell r="AO19">
            <v>7261.4</v>
          </cell>
          <cell r="AP19">
            <v>9.4</v>
          </cell>
        </row>
        <row r="20">
          <cell r="M20">
            <v>9.5</v>
          </cell>
          <cell r="Y20">
            <v>10.199999999999999</v>
          </cell>
          <cell r="AC20">
            <v>515.93518999999992</v>
          </cell>
          <cell r="AD20">
            <v>11.4</v>
          </cell>
          <cell r="AG20">
            <v>66.661000000000001</v>
          </cell>
          <cell r="AM20">
            <v>16011.818446660098</v>
          </cell>
          <cell r="AN20">
            <v>9.3000000000000007</v>
          </cell>
          <cell r="AO20">
            <v>6646.10200782011</v>
          </cell>
          <cell r="AP20">
            <v>9.4</v>
          </cell>
        </row>
        <row r="21">
          <cell r="M21">
            <v>9.6</v>
          </cell>
          <cell r="Y21">
            <v>4.2</v>
          </cell>
          <cell r="AC21">
            <v>144.05383</v>
          </cell>
          <cell r="AD21">
            <v>10.199999999999999</v>
          </cell>
          <cell r="AG21">
            <v>25.896799999999999</v>
          </cell>
          <cell r="AM21">
            <v>18088.209739648104</v>
          </cell>
          <cell r="AN21">
            <v>8.6999999999999993</v>
          </cell>
          <cell r="AO21">
            <v>6657.992658551957</v>
          </cell>
          <cell r="AP21">
            <v>9.6999999999999993</v>
          </cell>
        </row>
        <row r="22">
          <cell r="M22">
            <v>4.8</v>
          </cell>
          <cell r="Y22">
            <v>4</v>
          </cell>
          <cell r="AC22">
            <v>200.48132000000001</v>
          </cell>
          <cell r="AD22">
            <v>10.4</v>
          </cell>
          <cell r="AG22">
            <v>26.0869</v>
          </cell>
          <cell r="AM22">
            <v>15693.6</v>
          </cell>
          <cell r="AN22">
            <v>9.5</v>
          </cell>
          <cell r="AO22">
            <v>5195.6000000000004</v>
          </cell>
          <cell r="AP22">
            <v>10.199999999999999</v>
          </cell>
        </row>
        <row r="23">
          <cell r="M23">
            <v>9.5</v>
          </cell>
          <cell r="Y23">
            <v>1.8</v>
          </cell>
          <cell r="AC23">
            <v>250.70588000000004</v>
          </cell>
          <cell r="AD23">
            <v>10.299999999999999</v>
          </cell>
          <cell r="AG23">
            <v>31.9315</v>
          </cell>
          <cell r="AM23">
            <v>17707.400000000001</v>
          </cell>
          <cell r="AN23">
            <v>8.6999999999999993</v>
          </cell>
          <cell r="AO23">
            <v>7292</v>
          </cell>
          <cell r="AP23">
            <v>9.5</v>
          </cell>
        </row>
        <row r="24">
          <cell r="M24">
            <v>0.3</v>
          </cell>
          <cell r="Y24">
            <v>8.3000000000000007</v>
          </cell>
          <cell r="AC24">
            <v>45.237559999999995</v>
          </cell>
          <cell r="AD24">
            <v>6.1</v>
          </cell>
          <cell r="AG24">
            <v>15.648199999999999</v>
          </cell>
          <cell r="AM24">
            <v>17843.3</v>
          </cell>
          <cell r="AN24">
            <v>8.5</v>
          </cell>
          <cell r="AO24">
            <v>5432.5</v>
          </cell>
          <cell r="AP24">
            <v>10.1</v>
          </cell>
        </row>
        <row r="25">
          <cell r="M25">
            <v>5.7</v>
          </cell>
          <cell r="Y25">
            <v>10</v>
          </cell>
          <cell r="AC25">
            <v>58.046680000000002</v>
          </cell>
          <cell r="AD25">
            <v>9.9</v>
          </cell>
          <cell r="AG25">
            <v>20.662099999999999</v>
          </cell>
          <cell r="AM25">
            <v>17767.3</v>
          </cell>
          <cell r="AN25">
            <v>8.6</v>
          </cell>
          <cell r="AO25">
            <v>3503.8</v>
          </cell>
          <cell r="AP25">
            <v>10.4</v>
          </cell>
        </row>
        <row r="26">
          <cell r="M26">
            <v>0.2</v>
          </cell>
          <cell r="Y26">
            <v>15.2</v>
          </cell>
          <cell r="AC26">
            <v>401.46160999999995</v>
          </cell>
          <cell r="AD26">
            <v>9.6</v>
          </cell>
          <cell r="AG26">
            <v>87.386200000000002</v>
          </cell>
          <cell r="AM26">
            <v>17488.400000000001</v>
          </cell>
          <cell r="AN26">
            <v>8.5</v>
          </cell>
          <cell r="AO26">
            <v>4847</v>
          </cell>
          <cell r="AP26">
            <v>10.5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规模以上工业生产、销售情况  "/>
      <sheetName val="规模以上工业生产主要产品产量   "/>
      <sheetName val="规模以上工业企业主要经济指标"/>
      <sheetName val="固定资产投资"/>
      <sheetName val="房地产主要指标"/>
      <sheetName val="建筑业主要指标情况  "/>
      <sheetName val="社会消费品零售总额   "/>
      <sheetName val="名录库单位统计表  "/>
      <sheetName val="财政收支"/>
      <sheetName val="各镇街地方财政一般预算收入    "/>
      <sheetName val="金融情况  "/>
      <sheetName val="交通运输情况  "/>
      <sheetName val="全社会用电量   "/>
      <sheetName val="居民消费价格指数   "/>
      <sheetName val="6月25日主要消费品价格  "/>
    </sheetNames>
    <sheetDataSet>
      <sheetData sheetId="0">
        <row r="4">
          <cell r="B4">
            <v>238.1</v>
          </cell>
          <cell r="C4">
            <v>9.4</v>
          </cell>
        </row>
        <row r="5">
          <cell r="B5">
            <v>198</v>
          </cell>
          <cell r="C5">
            <v>8.5</v>
          </cell>
        </row>
        <row r="6">
          <cell r="B6">
            <v>40.1</v>
          </cell>
          <cell r="C6">
            <v>13.9</v>
          </cell>
        </row>
        <row r="7">
          <cell r="B7">
            <v>0.2</v>
          </cell>
          <cell r="C7">
            <v>-71.400000000000006</v>
          </cell>
        </row>
        <row r="8">
          <cell r="B8">
            <v>207.3</v>
          </cell>
          <cell r="C8">
            <v>10.6</v>
          </cell>
        </row>
        <row r="9">
          <cell r="B9">
            <v>0.8</v>
          </cell>
          <cell r="C9">
            <v>-42.9</v>
          </cell>
        </row>
        <row r="10">
          <cell r="B10">
            <v>28.8</v>
          </cell>
          <cell r="C10">
            <v>5.5</v>
          </cell>
        </row>
        <row r="11">
          <cell r="B11">
            <v>235</v>
          </cell>
          <cell r="C11">
            <v>8.3000000000000007</v>
          </cell>
        </row>
        <row r="12">
          <cell r="B12">
            <v>195.7</v>
          </cell>
          <cell r="C12">
            <v>7.5</v>
          </cell>
        </row>
        <row r="13">
          <cell r="B13">
            <v>39.200000000000003</v>
          </cell>
          <cell r="C13">
            <v>12</v>
          </cell>
        </row>
        <row r="14">
          <cell r="B14">
            <v>0.2</v>
          </cell>
          <cell r="C14">
            <v>-71.400000000000006</v>
          </cell>
        </row>
        <row r="15">
          <cell r="B15">
            <v>204.5</v>
          </cell>
          <cell r="C15">
            <v>9.3000000000000007</v>
          </cell>
        </row>
        <row r="16">
          <cell r="B16">
            <v>0.8</v>
          </cell>
          <cell r="C16">
            <v>-42.9</v>
          </cell>
        </row>
        <row r="17">
          <cell r="B17">
            <v>28.4</v>
          </cell>
          <cell r="C17">
            <v>4.4000000000000004</v>
          </cell>
        </row>
        <row r="18">
          <cell r="B18" t="str">
            <v>－</v>
          </cell>
          <cell r="C18">
            <v>3.5</v>
          </cell>
        </row>
        <row r="19">
          <cell r="B19">
            <v>98.7</v>
          </cell>
          <cell r="C19">
            <v>0</v>
          </cell>
        </row>
      </sheetData>
      <sheetData sheetId="1">
        <row r="4">
          <cell r="A4" t="str">
            <v>白酒</v>
          </cell>
          <cell r="B4" t="str">
            <v>万千升</v>
          </cell>
          <cell r="C4">
            <v>37</v>
          </cell>
          <cell r="D4">
            <v>2.2000000000000002</v>
          </cell>
        </row>
        <row r="5">
          <cell r="A5" t="str">
            <v>玻璃包装容器</v>
          </cell>
          <cell r="B5" t="str">
            <v>万吨</v>
          </cell>
          <cell r="C5">
            <v>59</v>
          </cell>
          <cell r="D5">
            <v>3.4</v>
          </cell>
        </row>
        <row r="6">
          <cell r="A6" t="str">
            <v>服装</v>
          </cell>
          <cell r="B6" t="str">
            <v>万件</v>
          </cell>
          <cell r="C6">
            <v>142</v>
          </cell>
          <cell r="D6">
            <v>25.9</v>
          </cell>
        </row>
        <row r="7">
          <cell r="A7" t="str">
            <v>纸制品</v>
          </cell>
          <cell r="B7" t="str">
            <v>吨</v>
          </cell>
          <cell r="C7">
            <v>43851</v>
          </cell>
          <cell r="D7">
            <v>8.5</v>
          </cell>
        </row>
        <row r="8">
          <cell r="A8" t="str">
            <v>纱</v>
          </cell>
          <cell r="B8" t="str">
            <v>吨</v>
          </cell>
          <cell r="C8">
            <v>1565</v>
          </cell>
          <cell r="D8">
            <v>29.2</v>
          </cell>
        </row>
        <row r="9">
          <cell r="A9" t="str">
            <v>水泥</v>
          </cell>
          <cell r="B9" t="str">
            <v>万吨</v>
          </cell>
          <cell r="C9">
            <v>93</v>
          </cell>
          <cell r="D9">
            <v>58.7</v>
          </cell>
        </row>
        <row r="10">
          <cell r="A10" t="str">
            <v>钢材</v>
          </cell>
          <cell r="B10" t="str">
            <v>万吨</v>
          </cell>
          <cell r="C10">
            <v>21</v>
          </cell>
          <cell r="D10">
            <v>100</v>
          </cell>
        </row>
        <row r="11">
          <cell r="A11" t="str">
            <v>布</v>
          </cell>
          <cell r="B11" t="str">
            <v>万米</v>
          </cell>
          <cell r="C11">
            <v>2597</v>
          </cell>
          <cell r="D11">
            <v>27.2</v>
          </cell>
        </row>
        <row r="12">
          <cell r="A12" t="str">
            <v>化学药品原药</v>
          </cell>
          <cell r="B12" t="str">
            <v>吨</v>
          </cell>
          <cell r="C12">
            <v>4731</v>
          </cell>
          <cell r="D12">
            <v>21.7</v>
          </cell>
        </row>
        <row r="13">
          <cell r="A13" t="str">
            <v>兽用药品</v>
          </cell>
          <cell r="B13" t="str">
            <v>吨</v>
          </cell>
          <cell r="C13">
            <v>7750</v>
          </cell>
          <cell r="D13">
            <v>31.3</v>
          </cell>
        </row>
      </sheetData>
      <sheetData sheetId="2">
        <row r="4">
          <cell r="B4">
            <v>2321334</v>
          </cell>
          <cell r="C4">
            <v>7.79</v>
          </cell>
        </row>
        <row r="5">
          <cell r="B5">
            <v>136559</v>
          </cell>
          <cell r="C5">
            <v>19.61</v>
          </cell>
        </row>
        <row r="6">
          <cell r="B6">
            <v>251887</v>
          </cell>
          <cell r="C6">
            <v>21.4</v>
          </cell>
        </row>
        <row r="7">
          <cell r="B7">
            <v>1082864</v>
          </cell>
          <cell r="C7">
            <v>11</v>
          </cell>
        </row>
        <row r="8">
          <cell r="B8">
            <v>152805</v>
          </cell>
          <cell r="C8">
            <v>-0.28999999999999998</v>
          </cell>
        </row>
        <row r="9">
          <cell r="B9">
            <v>170884</v>
          </cell>
          <cell r="C9">
            <v>6.84</v>
          </cell>
        </row>
        <row r="10">
          <cell r="B10">
            <v>436607</v>
          </cell>
          <cell r="C10">
            <v>5.92</v>
          </cell>
        </row>
        <row r="11">
          <cell r="B11">
            <v>46258</v>
          </cell>
          <cell r="C11">
            <v>30.14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投资"/>
      <sheetName val="房地产主要指标"/>
      <sheetName val="建筑业"/>
      <sheetName val="Sheet1"/>
    </sheetNames>
    <sheetDataSet>
      <sheetData sheetId="0" refreshError="1"/>
      <sheetData sheetId="1">
        <row r="4">
          <cell r="B4">
            <v>-24.1</v>
          </cell>
        </row>
        <row r="5">
          <cell r="B5">
            <v>-24.5</v>
          </cell>
        </row>
        <row r="6">
          <cell r="B6">
            <v>59.8</v>
          </cell>
        </row>
        <row r="7">
          <cell r="B7">
            <v>-30.8</v>
          </cell>
        </row>
        <row r="8">
          <cell r="B8">
            <v>-64.2</v>
          </cell>
        </row>
        <row r="9">
          <cell r="B9">
            <v>-30.6</v>
          </cell>
        </row>
        <row r="10">
          <cell r="B10">
            <v>47.9</v>
          </cell>
        </row>
        <row r="12">
          <cell r="B12">
            <v>-25.8</v>
          </cell>
        </row>
        <row r="13">
          <cell r="B13">
            <v>-68</v>
          </cell>
        </row>
        <row r="14">
          <cell r="B14">
            <v>234.4</v>
          </cell>
        </row>
        <row r="16">
          <cell r="B16">
            <v>-41.2</v>
          </cell>
        </row>
        <row r="17">
          <cell r="B17">
            <v>-39.700000000000003</v>
          </cell>
        </row>
        <row r="18">
          <cell r="B18">
            <v>-39.700000000000003</v>
          </cell>
        </row>
        <row r="19">
          <cell r="B19">
            <v>-13.7</v>
          </cell>
        </row>
      </sheetData>
      <sheetData sheetId="2">
        <row r="4">
          <cell r="C4">
            <v>166345</v>
          </cell>
          <cell r="D4">
            <v>59.8</v>
          </cell>
        </row>
        <row r="5">
          <cell r="C5">
            <v>97369</v>
          </cell>
          <cell r="D5">
            <v>56.7</v>
          </cell>
        </row>
        <row r="6">
          <cell r="C6">
            <v>142.69999999999999</v>
          </cell>
          <cell r="D6">
            <v>30</v>
          </cell>
        </row>
        <row r="7">
          <cell r="C7">
            <v>100.8</v>
          </cell>
          <cell r="D7">
            <v>34.700000000000003</v>
          </cell>
        </row>
        <row r="8">
          <cell r="C8">
            <v>64.7</v>
          </cell>
          <cell r="D8">
            <v>494.1</v>
          </cell>
        </row>
        <row r="9">
          <cell r="C9">
            <v>50.6</v>
          </cell>
          <cell r="D9">
            <v>643.20000000000005</v>
          </cell>
        </row>
        <row r="10">
          <cell r="C10">
            <v>17.3</v>
          </cell>
          <cell r="D10">
            <v>2.6</v>
          </cell>
        </row>
        <row r="11">
          <cell r="C11">
            <v>6.5</v>
          </cell>
          <cell r="D11">
            <v>-43.6</v>
          </cell>
        </row>
        <row r="12">
          <cell r="C12">
            <v>62.8</v>
          </cell>
          <cell r="D12">
            <v>-15.2</v>
          </cell>
        </row>
        <row r="13">
          <cell r="C13">
            <v>50.2</v>
          </cell>
          <cell r="D13">
            <v>-8.6999999999999993</v>
          </cell>
        </row>
        <row r="14">
          <cell r="C14">
            <v>309903</v>
          </cell>
          <cell r="D14">
            <v>4.5</v>
          </cell>
        </row>
        <row r="15">
          <cell r="C15">
            <v>276243</v>
          </cell>
          <cell r="D15">
            <v>41.6</v>
          </cell>
        </row>
        <row r="16">
          <cell r="C16">
            <v>0</v>
          </cell>
          <cell r="D16" t="str">
            <v>***</v>
          </cell>
        </row>
        <row r="17">
          <cell r="C17">
            <v>0</v>
          </cell>
          <cell r="D17" t="str">
            <v>***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>
        <row r="4">
          <cell r="B4">
            <v>116701.1</v>
          </cell>
          <cell r="C4">
            <v>11.2</v>
          </cell>
          <cell r="D4">
            <v>766850.6</v>
          </cell>
          <cell r="E4">
            <v>11.3</v>
          </cell>
        </row>
        <row r="5">
          <cell r="B5">
            <v>30395.4</v>
          </cell>
          <cell r="C5">
            <v>18.899999999999999</v>
          </cell>
          <cell r="D5">
            <v>204165.5</v>
          </cell>
          <cell r="E5">
            <v>19.2</v>
          </cell>
        </row>
        <row r="7">
          <cell r="B7">
            <v>87289.8</v>
          </cell>
          <cell r="C7">
            <v>10.6</v>
          </cell>
          <cell r="D7">
            <v>519848.2</v>
          </cell>
          <cell r="E7">
            <v>9.9</v>
          </cell>
        </row>
        <row r="8">
          <cell r="B8">
            <v>29411.3</v>
          </cell>
          <cell r="C8">
            <v>13.1</v>
          </cell>
          <cell r="D8">
            <v>247002.4</v>
          </cell>
          <cell r="E8">
            <v>14.1</v>
          </cell>
        </row>
        <row r="10">
          <cell r="B10">
            <v>41243.699999999997</v>
          </cell>
          <cell r="C10">
            <v>6.4</v>
          </cell>
          <cell r="D10">
            <v>237565.5</v>
          </cell>
          <cell r="E10">
            <v>4.3</v>
          </cell>
        </row>
        <row r="11">
          <cell r="B11">
            <v>48404.1</v>
          </cell>
          <cell r="C11">
            <v>12.9</v>
          </cell>
          <cell r="D11">
            <v>370242.7</v>
          </cell>
          <cell r="E11">
            <v>14.6</v>
          </cell>
        </row>
        <row r="12">
          <cell r="B12">
            <v>333.9</v>
          </cell>
          <cell r="C12">
            <v>16.3</v>
          </cell>
          <cell r="D12">
            <v>3160.1</v>
          </cell>
          <cell r="E12">
            <v>16.5</v>
          </cell>
        </row>
        <row r="13">
          <cell r="B13">
            <v>26719.4</v>
          </cell>
          <cell r="C13">
            <v>16.399999999999999</v>
          </cell>
          <cell r="D13">
            <v>155882.29999999999</v>
          </cell>
          <cell r="E13">
            <v>14.8</v>
          </cell>
        </row>
        <row r="15">
          <cell r="B15">
            <v>26924.9</v>
          </cell>
          <cell r="C15">
            <v>16.399999999999999</v>
          </cell>
          <cell r="D15">
            <v>158045.5</v>
          </cell>
          <cell r="E15">
            <v>15</v>
          </cell>
        </row>
        <row r="16">
          <cell r="B16">
            <v>89776.2</v>
          </cell>
          <cell r="C16">
            <v>9.8000000000000007</v>
          </cell>
          <cell r="D16">
            <v>608805.1</v>
          </cell>
          <cell r="E16">
            <v>10.3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</sheetNames>
    <sheetDataSet>
      <sheetData sheetId="0">
        <row r="250">
          <cell r="M250">
            <v>467</v>
          </cell>
          <cell r="N250">
            <v>34355</v>
          </cell>
          <cell r="V250">
            <v>-2.1919626965470513</v>
          </cell>
        </row>
        <row r="253">
          <cell r="M253">
            <v>790</v>
          </cell>
          <cell r="N253">
            <v>15187</v>
          </cell>
          <cell r="R253">
            <v>-22.54296934768195</v>
          </cell>
        </row>
        <row r="254">
          <cell r="M254">
            <v>404</v>
          </cell>
          <cell r="N254">
            <v>90121</v>
          </cell>
        </row>
        <row r="255">
          <cell r="M255">
            <v>6</v>
          </cell>
          <cell r="N255">
            <v>899</v>
          </cell>
        </row>
        <row r="257">
          <cell r="M257">
            <v>236</v>
          </cell>
          <cell r="N257">
            <v>71133</v>
          </cell>
        </row>
        <row r="258">
          <cell r="M258">
            <v>446</v>
          </cell>
          <cell r="N258">
            <v>44560</v>
          </cell>
        </row>
        <row r="259">
          <cell r="M259">
            <v>461</v>
          </cell>
          <cell r="N259">
            <v>32833</v>
          </cell>
        </row>
        <row r="260">
          <cell r="M260">
            <v>205</v>
          </cell>
          <cell r="N260">
            <v>15898</v>
          </cell>
        </row>
        <row r="263">
          <cell r="C263">
            <v>6511</v>
          </cell>
          <cell r="F263">
            <v>74248</v>
          </cell>
          <cell r="J263">
            <v>10.063890659511705</v>
          </cell>
        </row>
        <row r="272">
          <cell r="C272">
            <v>12475</v>
          </cell>
          <cell r="F272">
            <v>99706</v>
          </cell>
          <cell r="J272">
            <v>-12.858878333143972</v>
          </cell>
        </row>
        <row r="273">
          <cell r="C273">
            <v>18986</v>
          </cell>
          <cell r="F273">
            <v>173954</v>
          </cell>
          <cell r="J273">
            <v>-4.3567666237807767</v>
          </cell>
        </row>
        <row r="274">
          <cell r="C274">
            <v>7241</v>
          </cell>
          <cell r="F274">
            <v>103200</v>
          </cell>
          <cell r="J274">
            <v>-6.8617275705531444</v>
          </cell>
        </row>
        <row r="275">
          <cell r="C275">
            <v>9333</v>
          </cell>
          <cell r="F275">
            <v>62738</v>
          </cell>
          <cell r="J275">
            <v>-0.40638790995967866</v>
          </cell>
        </row>
        <row r="278">
          <cell r="M278">
            <v>12000</v>
          </cell>
          <cell r="N278">
            <v>387986</v>
          </cell>
          <cell r="R278">
            <v>2.076597043355179</v>
          </cell>
        </row>
        <row r="282">
          <cell r="C282">
            <v>3038</v>
          </cell>
          <cell r="F282">
            <v>22286</v>
          </cell>
          <cell r="J282">
            <v>10.381376919266964</v>
          </cell>
        </row>
        <row r="283">
          <cell r="C283">
            <v>31357</v>
          </cell>
          <cell r="F283">
            <v>258978</v>
          </cell>
          <cell r="J283">
            <v>-2.2953120402019151</v>
          </cell>
          <cell r="M283">
            <v>14937</v>
          </cell>
          <cell r="N283">
            <v>473723</v>
          </cell>
          <cell r="R283">
            <v>15.900355488790971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月考核表"/>
    </sheetNames>
    <sheetDataSet>
      <sheetData sheetId="0">
        <row r="12">
          <cell r="E12">
            <v>2772</v>
          </cell>
          <cell r="H12">
            <v>32307</v>
          </cell>
          <cell r="I12">
            <v>0.6274056667896607</v>
          </cell>
        </row>
        <row r="13">
          <cell r="E13">
            <v>512</v>
          </cell>
          <cell r="H13">
            <v>3446</v>
          </cell>
          <cell r="I13">
            <v>1.0480535279805352</v>
          </cell>
        </row>
        <row r="14">
          <cell r="E14">
            <v>128</v>
          </cell>
          <cell r="H14">
            <v>1436</v>
          </cell>
          <cell r="I14">
            <v>0.83198146002317497</v>
          </cell>
        </row>
        <row r="15">
          <cell r="E15">
            <v>122</v>
          </cell>
          <cell r="H15">
            <v>1270</v>
          </cell>
          <cell r="I15">
            <v>0.81514762516046213</v>
          </cell>
        </row>
        <row r="16">
          <cell r="E16">
            <v>85</v>
          </cell>
          <cell r="H16">
            <v>1218</v>
          </cell>
          <cell r="I16">
            <v>0.79296875</v>
          </cell>
        </row>
        <row r="17">
          <cell r="E17">
            <v>41</v>
          </cell>
          <cell r="H17">
            <v>6262</v>
          </cell>
          <cell r="I17">
            <v>0.73299777595692384</v>
          </cell>
        </row>
        <row r="18">
          <cell r="E18">
            <v>205</v>
          </cell>
          <cell r="H18">
            <v>1584</v>
          </cell>
          <cell r="I18">
            <v>0.68959512407488033</v>
          </cell>
        </row>
        <row r="19">
          <cell r="E19">
            <v>85</v>
          </cell>
          <cell r="H19">
            <v>1211</v>
          </cell>
          <cell r="I19">
            <v>0.66283524904214564</v>
          </cell>
        </row>
        <row r="20">
          <cell r="E20">
            <v>102</v>
          </cell>
          <cell r="H20">
            <v>1168</v>
          </cell>
          <cell r="I20">
            <v>0.64673311184939097</v>
          </cell>
        </row>
        <row r="21">
          <cell r="E21">
            <v>128</v>
          </cell>
          <cell r="H21">
            <v>1184</v>
          </cell>
          <cell r="I21">
            <v>0.63045793397231098</v>
          </cell>
        </row>
        <row r="22">
          <cell r="E22">
            <v>110</v>
          </cell>
          <cell r="H22">
            <v>836</v>
          </cell>
          <cell r="I22">
            <v>0.62809917355371903</v>
          </cell>
        </row>
        <row r="23">
          <cell r="E23">
            <v>130</v>
          </cell>
          <cell r="H23">
            <v>1180</v>
          </cell>
          <cell r="I23">
            <v>0.62732589048378518</v>
          </cell>
        </row>
        <row r="24">
          <cell r="E24">
            <v>94</v>
          </cell>
          <cell r="H24">
            <v>1169</v>
          </cell>
          <cell r="I24">
            <v>0.61204188481675392</v>
          </cell>
        </row>
        <row r="25">
          <cell r="E25">
            <v>63</v>
          </cell>
          <cell r="H25">
            <v>1495</v>
          </cell>
          <cell r="I25">
            <v>0.54284676833696444</v>
          </cell>
        </row>
        <row r="26">
          <cell r="E26">
            <v>36</v>
          </cell>
          <cell r="H26">
            <v>870</v>
          </cell>
          <cell r="I26">
            <v>0.53604436229205177</v>
          </cell>
        </row>
        <row r="27">
          <cell r="E27">
            <v>252</v>
          </cell>
          <cell r="H27">
            <v>2104</v>
          </cell>
          <cell r="I27">
            <v>0.51279551547648061</v>
          </cell>
        </row>
        <row r="28">
          <cell r="E28">
            <v>125</v>
          </cell>
          <cell r="H28">
            <v>1128</v>
          </cell>
          <cell r="I28">
            <v>0.51063829787234039</v>
          </cell>
        </row>
        <row r="29">
          <cell r="E29">
            <v>119</v>
          </cell>
          <cell r="H29">
            <v>1422</v>
          </cell>
          <cell r="I29">
            <v>0.43406593406593408</v>
          </cell>
        </row>
        <row r="30">
          <cell r="E30">
            <v>192</v>
          </cell>
          <cell r="H30">
            <v>1372</v>
          </cell>
          <cell r="I30">
            <v>0.4336283185840708</v>
          </cell>
        </row>
        <row r="31">
          <cell r="E31">
            <v>130</v>
          </cell>
          <cell r="H31">
            <v>1132</v>
          </cell>
          <cell r="I31">
            <v>0.41848428835489832</v>
          </cell>
        </row>
        <row r="32">
          <cell r="E32">
            <v>113</v>
          </cell>
          <cell r="H32">
            <v>820</v>
          </cell>
          <cell r="I32">
            <v>0.39461020211742059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市各县区经济情况"/>
      <sheetName val="泸县主要经济指标与国家省市对比情况表     "/>
      <sheetName val="泸州市主要经济指标全省排位情况表    "/>
      <sheetName val="地区生产总值"/>
      <sheetName val="民营经济  "/>
      <sheetName val="农林牧渔业总产值"/>
      <sheetName val="农村常住居民人均可支配收支情况  "/>
      <sheetName val="城镇常住居民人均可支配收支情况"/>
      <sheetName val="规模以上工业生产、销售情况  "/>
      <sheetName val="规模以上工业生产主要产品产量   "/>
      <sheetName val="规模以上工业企业主要经济指标"/>
      <sheetName val="固定资产投资"/>
      <sheetName val="房地产主要指标"/>
      <sheetName val="建筑业主要指标情况  "/>
      <sheetName val="社会消费品零售总额   "/>
      <sheetName val="名录库单位统计表  "/>
      <sheetName val="财政收支"/>
      <sheetName val="各镇街地方财政一般预算收入    "/>
      <sheetName val="金融情况  "/>
      <sheetName val="交通运输情况  "/>
      <sheetName val="全社会用电量   "/>
      <sheetName val="居民消费价格指数   "/>
      <sheetName val="7月25日主要消费品价格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B4">
            <v>65554.827099999995</v>
          </cell>
          <cell r="C4">
            <v>10.727478156496041</v>
          </cell>
        </row>
        <row r="5">
          <cell r="B5">
            <v>45819.054700000001</v>
          </cell>
          <cell r="C5">
            <v>17.270266519403709</v>
          </cell>
        </row>
        <row r="6">
          <cell r="B6">
            <v>807.56860000000006</v>
          </cell>
          <cell r="C6">
            <v>13.996364565966246</v>
          </cell>
        </row>
        <row r="7">
          <cell r="B7">
            <v>34155.862300000001</v>
          </cell>
          <cell r="C7">
            <v>19.838099534384511</v>
          </cell>
        </row>
        <row r="8">
          <cell r="B8">
            <v>32446.518</v>
          </cell>
          <cell r="C8">
            <v>18.427331461720332</v>
          </cell>
        </row>
        <row r="9">
          <cell r="B9">
            <v>3554.3199</v>
          </cell>
          <cell r="C9">
            <v>21.058057781593796</v>
          </cell>
        </row>
        <row r="10">
          <cell r="B10">
            <v>24815.980200000002</v>
          </cell>
          <cell r="C10">
            <v>20.81</v>
          </cell>
        </row>
        <row r="11">
          <cell r="B11">
            <v>4076.2179000000001</v>
          </cell>
          <cell r="C11">
            <v>3.9570529342898286</v>
          </cell>
        </row>
        <row r="12">
          <cell r="B12">
            <v>10855.623799999999</v>
          </cell>
          <cell r="C12">
            <v>10.083723418526747</v>
          </cell>
        </row>
        <row r="13">
          <cell r="B13">
            <v>19735.772400000002</v>
          </cell>
          <cell r="C13">
            <v>-1.9702196437792252</v>
          </cell>
        </row>
        <row r="14">
          <cell r="B14">
            <v>2853.6143000000002</v>
          </cell>
          <cell r="C14">
            <v>7.0901618011802503</v>
          </cell>
        </row>
        <row r="15">
          <cell r="B15">
            <v>16882.158100000001</v>
          </cell>
          <cell r="C15">
            <v>-3.3689663372330259</v>
          </cell>
        </row>
      </sheetData>
      <sheetData sheetId="21">
        <row r="4">
          <cell r="B4">
            <v>100.89642548</v>
          </cell>
          <cell r="C4">
            <v>101.41410221</v>
          </cell>
          <cell r="D4">
            <v>100.62837359</v>
          </cell>
        </row>
        <row r="5">
          <cell r="B5">
            <v>102.63161232</v>
          </cell>
          <cell r="C5">
            <v>106.30067105000001</v>
          </cell>
          <cell r="D5">
            <v>102.7586489</v>
          </cell>
        </row>
        <row r="6">
          <cell r="B6">
            <v>100</v>
          </cell>
          <cell r="C6">
            <v>100</v>
          </cell>
          <cell r="D6">
            <v>100</v>
          </cell>
        </row>
        <row r="7">
          <cell r="B7">
            <v>100</v>
          </cell>
          <cell r="C7">
            <v>100</v>
          </cell>
          <cell r="D7">
            <v>99.981188250000002</v>
          </cell>
        </row>
        <row r="8">
          <cell r="B8">
            <v>100</v>
          </cell>
          <cell r="C8">
            <v>100.12438397</v>
          </cell>
          <cell r="D8">
            <v>100.11197491</v>
          </cell>
        </row>
        <row r="9">
          <cell r="B9">
            <v>100.25867528000001</v>
          </cell>
          <cell r="C9">
            <v>97.54470302</v>
          </cell>
          <cell r="D9">
            <v>99.092301849999998</v>
          </cell>
        </row>
        <row r="10">
          <cell r="B10">
            <v>100</v>
          </cell>
          <cell r="C10">
            <v>97.264271379999997</v>
          </cell>
          <cell r="D10">
            <v>98.440240320000001</v>
          </cell>
        </row>
        <row r="11">
          <cell r="B11">
            <v>100</v>
          </cell>
          <cell r="C11">
            <v>100</v>
          </cell>
          <cell r="D11">
            <v>100</v>
          </cell>
        </row>
        <row r="12">
          <cell r="B12">
            <v>100</v>
          </cell>
          <cell r="C12">
            <v>100</v>
          </cell>
          <cell r="D12">
            <v>100</v>
          </cell>
        </row>
      </sheetData>
      <sheetData sheetId="22">
        <row r="4">
          <cell r="C4">
            <v>2.8</v>
          </cell>
        </row>
        <row r="5">
          <cell r="C5">
            <v>6</v>
          </cell>
        </row>
        <row r="6">
          <cell r="C6">
            <v>17</v>
          </cell>
        </row>
        <row r="7">
          <cell r="C7">
            <v>12</v>
          </cell>
        </row>
        <row r="8">
          <cell r="C8">
            <v>15</v>
          </cell>
        </row>
        <row r="9">
          <cell r="C9">
            <v>38</v>
          </cell>
        </row>
        <row r="10">
          <cell r="C10">
            <v>11</v>
          </cell>
        </row>
        <row r="11">
          <cell r="C11">
            <v>6</v>
          </cell>
        </row>
        <row r="12">
          <cell r="C12">
            <v>6</v>
          </cell>
        </row>
        <row r="13">
          <cell r="C13">
            <v>10</v>
          </cell>
        </row>
        <row r="14">
          <cell r="C14">
            <v>4</v>
          </cell>
        </row>
        <row r="15">
          <cell r="C15">
            <v>4</v>
          </cell>
        </row>
        <row r="16">
          <cell r="C16">
            <v>14</v>
          </cell>
        </row>
        <row r="17">
          <cell r="C17">
            <v>4.5</v>
          </cell>
        </row>
        <row r="18">
          <cell r="C18">
            <v>149.9</v>
          </cell>
        </row>
        <row r="19">
          <cell r="C19">
            <v>67.900000000000006</v>
          </cell>
        </row>
        <row r="20">
          <cell r="C20">
            <v>368</v>
          </cell>
        </row>
        <row r="21">
          <cell r="C21">
            <v>6.81</v>
          </cell>
        </row>
        <row r="22">
          <cell r="C22">
            <v>6.39</v>
          </cell>
        </row>
        <row r="23">
          <cell r="C23">
            <v>4500</v>
          </cell>
        </row>
        <row r="24">
          <cell r="C24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4"/>
  <sheetViews>
    <sheetView topLeftCell="A7" workbookViewId="0">
      <selection activeCell="T19" sqref="T19"/>
    </sheetView>
  </sheetViews>
  <sheetFormatPr defaultRowHeight="13.5"/>
  <cols>
    <col min="1" max="1" width="14.625" customWidth="1"/>
    <col min="2" max="6" width="8.375" customWidth="1"/>
    <col min="7" max="7" width="8.375" style="13" customWidth="1"/>
    <col min="8" max="10" width="8.375" customWidth="1"/>
  </cols>
  <sheetData>
    <row r="1" spans="1:10" s="2" customFormat="1" ht="26.25" customHeight="1">
      <c r="A1" s="92" t="s">
        <v>14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s="2" customFormat="1" ht="26.25" customHeight="1">
      <c r="A2" s="92" t="s">
        <v>296</v>
      </c>
      <c r="B2" s="92"/>
      <c r="C2" s="92"/>
      <c r="D2" s="92"/>
      <c r="E2" s="92"/>
      <c r="F2" s="92"/>
      <c r="G2" s="92"/>
      <c r="H2" s="92"/>
      <c r="I2" s="92"/>
      <c r="J2" s="92"/>
    </row>
    <row r="3" spans="1:10" s="2" customFormat="1" ht="26.25" customHeight="1">
      <c r="A3" s="93" t="s">
        <v>293</v>
      </c>
      <c r="B3" s="93"/>
      <c r="C3" s="93"/>
      <c r="D3" s="93"/>
      <c r="E3" s="93"/>
      <c r="F3" s="93"/>
      <c r="G3" s="93"/>
      <c r="H3" s="93"/>
      <c r="I3" s="93"/>
      <c r="J3" s="93"/>
    </row>
    <row r="4" spans="1:10" s="2" customFormat="1" ht="36" customHeight="1">
      <c r="A4" s="96" t="s">
        <v>0</v>
      </c>
      <c r="B4" s="97"/>
      <c r="C4" s="14" t="s">
        <v>1</v>
      </c>
      <c r="D4" s="14" t="s">
        <v>2</v>
      </c>
      <c r="E4" s="14" t="s">
        <v>3</v>
      </c>
      <c r="F4" s="14" t="s">
        <v>4</v>
      </c>
      <c r="G4" s="15" t="s">
        <v>5</v>
      </c>
      <c r="H4" s="14" t="s">
        <v>6</v>
      </c>
      <c r="I4" s="14" t="s">
        <v>7</v>
      </c>
      <c r="J4" s="16" t="s">
        <v>8</v>
      </c>
    </row>
    <row r="5" spans="1:10" s="2" customFormat="1" ht="36" customHeight="1">
      <c r="A5" s="95" t="s">
        <v>309</v>
      </c>
      <c r="B5" s="8" t="s">
        <v>9</v>
      </c>
      <c r="C5" s="90">
        <v>891.2</v>
      </c>
      <c r="D5" s="90">
        <v>246.3</v>
      </c>
      <c r="E5" s="90">
        <v>85.4</v>
      </c>
      <c r="F5" s="90">
        <v>137.5</v>
      </c>
      <c r="G5" s="124">
        <v>160.19999999999999</v>
      </c>
      <c r="H5" s="90">
        <v>108.3</v>
      </c>
      <c r="I5" s="90">
        <v>65.7</v>
      </c>
      <c r="J5" s="91">
        <v>87.8</v>
      </c>
    </row>
    <row r="6" spans="1:10" s="2" customFormat="1" ht="36" customHeight="1">
      <c r="A6" s="95"/>
      <c r="B6" s="8" t="s">
        <v>10</v>
      </c>
      <c r="C6" s="9">
        <v>7</v>
      </c>
      <c r="D6" s="9">
        <v>7.8</v>
      </c>
      <c r="E6" s="9">
        <v>9</v>
      </c>
      <c r="F6" s="9">
        <v>10.3</v>
      </c>
      <c r="G6" s="84">
        <v>3</v>
      </c>
      <c r="H6" s="9">
        <v>7.8</v>
      </c>
      <c r="I6" s="9">
        <v>4.8</v>
      </c>
      <c r="J6" s="10">
        <v>3.2</v>
      </c>
    </row>
    <row r="7" spans="1:10" s="2" customFormat="1" ht="36" customHeight="1">
      <c r="A7" s="95"/>
      <c r="B7" s="8" t="s">
        <v>11</v>
      </c>
      <c r="C7" s="9" t="s">
        <v>12</v>
      </c>
      <c r="D7" s="9">
        <v>3</v>
      </c>
      <c r="E7" s="9">
        <v>2</v>
      </c>
      <c r="F7" s="9">
        <v>1</v>
      </c>
      <c r="G7" s="84">
        <v>7</v>
      </c>
      <c r="H7" s="9">
        <v>3</v>
      </c>
      <c r="I7" s="9">
        <v>5</v>
      </c>
      <c r="J7" s="10">
        <v>6</v>
      </c>
    </row>
    <row r="8" spans="1:10" s="2" customFormat="1" ht="36" customHeight="1">
      <c r="A8" s="95" t="s">
        <v>16</v>
      </c>
      <c r="B8" s="8" t="s">
        <v>10</v>
      </c>
      <c r="C8" s="9">
        <v>9.6</v>
      </c>
      <c r="D8" s="9">
        <v>13.5</v>
      </c>
      <c r="E8" s="9">
        <v>12.2</v>
      </c>
      <c r="F8" s="9">
        <v>12.1</v>
      </c>
      <c r="G8" s="84">
        <v>3.5</v>
      </c>
      <c r="H8" s="9">
        <v>11.4</v>
      </c>
      <c r="I8" s="9">
        <v>1.7</v>
      </c>
      <c r="J8" s="10">
        <v>0.7</v>
      </c>
    </row>
    <row r="9" spans="1:10" s="2" customFormat="1" ht="36" customHeight="1">
      <c r="A9" s="95"/>
      <c r="B9" s="8" t="s">
        <v>11</v>
      </c>
      <c r="C9" s="9" t="s">
        <v>12</v>
      </c>
      <c r="D9" s="9">
        <f>RANK(D8,$D$8:$J$8)</f>
        <v>1</v>
      </c>
      <c r="E9" s="9">
        <f t="shared" ref="E9:J9" si="0">RANK(E8,$D$8:$J$8)</f>
        <v>2</v>
      </c>
      <c r="F9" s="9">
        <f t="shared" si="0"/>
        <v>3</v>
      </c>
      <c r="G9" s="84">
        <f t="shared" si="0"/>
        <v>5</v>
      </c>
      <c r="H9" s="9">
        <f t="shared" si="0"/>
        <v>4</v>
      </c>
      <c r="I9" s="9">
        <f t="shared" si="0"/>
        <v>6</v>
      </c>
      <c r="J9" s="10">
        <f t="shared" si="0"/>
        <v>7</v>
      </c>
    </row>
    <row r="10" spans="1:10" s="2" customFormat="1" ht="36" customHeight="1">
      <c r="A10" s="95" t="s">
        <v>18</v>
      </c>
      <c r="B10" s="8" t="s">
        <v>10</v>
      </c>
      <c r="C10" s="9">
        <v>2.9</v>
      </c>
      <c r="D10" s="9">
        <v>13.9</v>
      </c>
      <c r="E10" s="9">
        <v>4.3</v>
      </c>
      <c r="F10" s="9">
        <v>16.3</v>
      </c>
      <c r="G10" s="84">
        <v>-24.4</v>
      </c>
      <c r="H10" s="9">
        <v>-7.2</v>
      </c>
      <c r="I10" s="9">
        <v>12.3</v>
      </c>
      <c r="J10" s="10">
        <v>-4.0999999999999996</v>
      </c>
    </row>
    <row r="11" spans="1:10" s="2" customFormat="1" ht="36" customHeight="1">
      <c r="A11" s="95"/>
      <c r="B11" s="8" t="s">
        <v>11</v>
      </c>
      <c r="C11" s="9" t="s">
        <v>12</v>
      </c>
      <c r="D11" s="9">
        <f>RANK(D10,$D$10:$J$10)</f>
        <v>2</v>
      </c>
      <c r="E11" s="9">
        <f t="shared" ref="E11:J11" si="1">RANK(E10,$D$10:$J$10)</f>
        <v>4</v>
      </c>
      <c r="F11" s="9">
        <f t="shared" si="1"/>
        <v>1</v>
      </c>
      <c r="G11" s="84">
        <f t="shared" si="1"/>
        <v>7</v>
      </c>
      <c r="H11" s="9">
        <f t="shared" si="1"/>
        <v>6</v>
      </c>
      <c r="I11" s="9">
        <f t="shared" si="1"/>
        <v>3</v>
      </c>
      <c r="J11" s="10">
        <f t="shared" si="1"/>
        <v>5</v>
      </c>
    </row>
    <row r="12" spans="1:10" s="2" customFormat="1" ht="36" customHeight="1">
      <c r="A12" s="95" t="s">
        <v>13</v>
      </c>
      <c r="B12" s="8" t="s">
        <v>9</v>
      </c>
      <c r="C12" s="126">
        <v>457.52194000000003</v>
      </c>
      <c r="D12" s="126">
        <v>144.874</v>
      </c>
      <c r="E12" s="126">
        <v>49.193800000000003</v>
      </c>
      <c r="F12" s="126">
        <v>49.257379999999998</v>
      </c>
      <c r="G12" s="125">
        <v>76.685059999999993</v>
      </c>
      <c r="H12" s="126">
        <v>63.016719999999992</v>
      </c>
      <c r="I12" s="126">
        <v>46.391950000000001</v>
      </c>
      <c r="J12" s="127">
        <v>28.10303</v>
      </c>
    </row>
    <row r="13" spans="1:10" s="2" customFormat="1" ht="36" customHeight="1">
      <c r="A13" s="95"/>
      <c r="B13" s="8" t="s">
        <v>10</v>
      </c>
      <c r="C13" s="9">
        <v>11.5</v>
      </c>
      <c r="D13" s="9">
        <v>11.9</v>
      </c>
      <c r="E13" s="9">
        <v>11</v>
      </c>
      <c r="F13" s="9">
        <v>12</v>
      </c>
      <c r="G13" s="84">
        <v>11.3</v>
      </c>
      <c r="H13" s="9">
        <v>11.4</v>
      </c>
      <c r="I13" s="9">
        <v>11.1</v>
      </c>
      <c r="J13" s="10">
        <v>11.1</v>
      </c>
    </row>
    <row r="14" spans="1:10" s="2" customFormat="1" ht="36" customHeight="1">
      <c r="A14" s="95"/>
      <c r="B14" s="8" t="s">
        <v>11</v>
      </c>
      <c r="C14" s="9" t="s">
        <v>12</v>
      </c>
      <c r="D14" s="9">
        <f>RANK(D13,$D$13:$J$13)</f>
        <v>2</v>
      </c>
      <c r="E14" s="9">
        <f t="shared" ref="E14:J14" si="2">RANK(E13,$D$13:$J$13)</f>
        <v>7</v>
      </c>
      <c r="F14" s="9">
        <f t="shared" si="2"/>
        <v>1</v>
      </c>
      <c r="G14" s="84">
        <f t="shared" si="2"/>
        <v>4</v>
      </c>
      <c r="H14" s="9">
        <f t="shared" si="2"/>
        <v>3</v>
      </c>
      <c r="I14" s="9">
        <f t="shared" si="2"/>
        <v>5</v>
      </c>
      <c r="J14" s="10">
        <f t="shared" si="2"/>
        <v>5</v>
      </c>
    </row>
    <row r="15" spans="1:10" s="2" customFormat="1" ht="36" customHeight="1">
      <c r="A15" s="95" t="s">
        <v>310</v>
      </c>
      <c r="B15" s="8" t="s">
        <v>9</v>
      </c>
      <c r="C15" s="9">
        <v>331.2</v>
      </c>
      <c r="D15" s="9">
        <v>116.5</v>
      </c>
      <c r="E15" s="9">
        <v>24.3</v>
      </c>
      <c r="F15" s="9">
        <v>38</v>
      </c>
      <c r="G15" s="84">
        <v>49.6</v>
      </c>
      <c r="H15" s="9">
        <v>45</v>
      </c>
      <c r="I15" s="9">
        <v>29</v>
      </c>
      <c r="J15" s="10">
        <v>26.4</v>
      </c>
    </row>
    <row r="16" spans="1:10" s="2" customFormat="1" ht="36" customHeight="1">
      <c r="A16" s="95"/>
      <c r="B16" s="8" t="s">
        <v>10</v>
      </c>
      <c r="C16" s="9">
        <v>5.3</v>
      </c>
      <c r="D16" s="9">
        <v>3.3</v>
      </c>
      <c r="E16" s="9">
        <v>7.6</v>
      </c>
      <c r="F16" s="9">
        <v>9.6</v>
      </c>
      <c r="G16" s="84">
        <v>4.5</v>
      </c>
      <c r="H16" s="9">
        <v>6.3</v>
      </c>
      <c r="I16" s="9">
        <v>4.2</v>
      </c>
      <c r="J16" s="10">
        <v>6.3</v>
      </c>
    </row>
    <row r="17" spans="1:10" s="2" customFormat="1" ht="36" customHeight="1">
      <c r="A17" s="95"/>
      <c r="B17" s="8" t="s">
        <v>11</v>
      </c>
      <c r="C17" s="9" t="s">
        <v>12</v>
      </c>
      <c r="D17" s="9">
        <v>7</v>
      </c>
      <c r="E17" s="9">
        <v>2</v>
      </c>
      <c r="F17" s="9">
        <v>1</v>
      </c>
      <c r="G17" s="84">
        <v>5</v>
      </c>
      <c r="H17" s="9">
        <v>3</v>
      </c>
      <c r="I17" s="9">
        <v>6</v>
      </c>
      <c r="J17" s="10">
        <v>3</v>
      </c>
    </row>
    <row r="18" spans="1:10" s="2" customFormat="1" ht="36" customHeight="1">
      <c r="A18" s="95" t="s">
        <v>311</v>
      </c>
      <c r="B18" s="8" t="s">
        <v>9</v>
      </c>
      <c r="C18" s="9">
        <v>18325</v>
      </c>
      <c r="D18" s="9">
        <v>20990</v>
      </c>
      <c r="E18" s="9">
        <v>18109</v>
      </c>
      <c r="F18" s="9">
        <v>20181</v>
      </c>
      <c r="G18" s="84">
        <v>18169</v>
      </c>
      <c r="H18" s="9">
        <v>17898</v>
      </c>
      <c r="I18" s="9">
        <v>14423</v>
      </c>
      <c r="J18" s="10">
        <v>14449</v>
      </c>
    </row>
    <row r="19" spans="1:10" s="2" customFormat="1" ht="36" customHeight="1">
      <c r="A19" s="95"/>
      <c r="B19" s="8" t="s">
        <v>10</v>
      </c>
      <c r="C19" s="9">
        <v>9.1</v>
      </c>
      <c r="D19" s="9">
        <v>9.4</v>
      </c>
      <c r="E19" s="9">
        <v>9.1999999999999993</v>
      </c>
      <c r="F19" s="9">
        <v>9.3000000000000007</v>
      </c>
      <c r="G19" s="84">
        <v>9.1</v>
      </c>
      <c r="H19" s="9">
        <v>9</v>
      </c>
      <c r="I19" s="9">
        <v>8.8000000000000007</v>
      </c>
      <c r="J19" s="10">
        <v>8.8000000000000007</v>
      </c>
    </row>
    <row r="20" spans="1:10" s="2" customFormat="1" ht="36" customHeight="1">
      <c r="A20" s="95"/>
      <c r="B20" s="8" t="s">
        <v>11</v>
      </c>
      <c r="C20" s="9" t="s">
        <v>12</v>
      </c>
      <c r="D20" s="9">
        <v>1</v>
      </c>
      <c r="E20" s="9">
        <v>3</v>
      </c>
      <c r="F20" s="9">
        <v>2</v>
      </c>
      <c r="G20" s="84">
        <v>4</v>
      </c>
      <c r="H20" s="9">
        <v>5</v>
      </c>
      <c r="I20" s="9">
        <v>6</v>
      </c>
      <c r="J20" s="10">
        <v>6</v>
      </c>
    </row>
    <row r="21" spans="1:10" s="2" customFormat="1" ht="36" customHeight="1">
      <c r="A21" s="95" t="s">
        <v>312</v>
      </c>
      <c r="B21" s="9" t="s">
        <v>9</v>
      </c>
      <c r="C21" s="9">
        <v>7377</v>
      </c>
      <c r="D21" s="9">
        <v>9896</v>
      </c>
      <c r="E21" s="9">
        <v>8322</v>
      </c>
      <c r="F21" s="9">
        <v>11455</v>
      </c>
      <c r="G21" s="84">
        <v>9264</v>
      </c>
      <c r="H21" s="9">
        <v>8115</v>
      </c>
      <c r="I21" s="9">
        <v>5085</v>
      </c>
      <c r="J21" s="10">
        <v>4769</v>
      </c>
    </row>
    <row r="22" spans="1:10" s="2" customFormat="1" ht="36" customHeight="1">
      <c r="A22" s="95"/>
      <c r="B22" s="9" t="s">
        <v>10</v>
      </c>
      <c r="C22" s="9">
        <v>10</v>
      </c>
      <c r="D22" s="9">
        <v>9.6999999999999993</v>
      </c>
      <c r="E22" s="9">
        <v>9.6</v>
      </c>
      <c r="F22" s="9">
        <v>9.9</v>
      </c>
      <c r="G22" s="84">
        <v>9.6999999999999993</v>
      </c>
      <c r="H22" s="9">
        <v>10.1</v>
      </c>
      <c r="I22" s="9">
        <v>10.4</v>
      </c>
      <c r="J22" s="10">
        <v>10.3</v>
      </c>
    </row>
    <row r="23" spans="1:10" s="2" customFormat="1" ht="36" customHeight="1">
      <c r="A23" s="98"/>
      <c r="B23" s="11" t="s">
        <v>11</v>
      </c>
      <c r="C23" s="11" t="s">
        <v>12</v>
      </c>
      <c r="D23" s="11">
        <v>5</v>
      </c>
      <c r="E23" s="11">
        <v>7</v>
      </c>
      <c r="F23" s="11">
        <v>4</v>
      </c>
      <c r="G23" s="85">
        <v>5</v>
      </c>
      <c r="H23" s="11">
        <v>3</v>
      </c>
      <c r="I23" s="11">
        <v>1</v>
      </c>
      <c r="J23" s="12">
        <v>2</v>
      </c>
    </row>
    <row r="24" spans="1:10" s="2" customFormat="1" ht="36" customHeight="1">
      <c r="A24" s="94"/>
      <c r="B24" s="94"/>
      <c r="C24" s="94"/>
      <c r="D24" s="94"/>
      <c r="E24" s="94"/>
      <c r="F24" s="94"/>
      <c r="G24" s="94"/>
      <c r="H24" s="94"/>
      <c r="I24" s="94"/>
      <c r="J24" s="94"/>
    </row>
  </sheetData>
  <mergeCells count="12">
    <mergeCell ref="A1:J1"/>
    <mergeCell ref="A2:J2"/>
    <mergeCell ref="A3:J3"/>
    <mergeCell ref="A24:J24"/>
    <mergeCell ref="A8:A9"/>
    <mergeCell ref="A10:A11"/>
    <mergeCell ref="A4:B4"/>
    <mergeCell ref="A5:A7"/>
    <mergeCell ref="A12:A14"/>
    <mergeCell ref="A15:A17"/>
    <mergeCell ref="A18:A20"/>
    <mergeCell ref="A21:A23"/>
  </mergeCells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3"/>
  <sheetViews>
    <sheetView workbookViewId="0">
      <selection activeCell="Q8" sqref="Q8"/>
    </sheetView>
  </sheetViews>
  <sheetFormatPr defaultRowHeight="13.5"/>
  <cols>
    <col min="1" max="4" width="12.125" customWidth="1"/>
  </cols>
  <sheetData>
    <row r="1" spans="1:4" ht="28.5" customHeight="1">
      <c r="A1" s="92" t="s">
        <v>106</v>
      </c>
      <c r="B1" s="92"/>
      <c r="C1" s="92"/>
      <c r="D1" s="92"/>
    </row>
    <row r="2" spans="1:4">
      <c r="A2" s="43" t="s">
        <v>107</v>
      </c>
      <c r="B2" s="35"/>
      <c r="C2" s="35"/>
      <c r="D2" s="35"/>
    </row>
    <row r="3" spans="1:4" ht="37.5" customHeight="1">
      <c r="A3" s="36" t="s">
        <v>20</v>
      </c>
      <c r="B3" s="37" t="s">
        <v>108</v>
      </c>
      <c r="C3" s="37" t="s">
        <v>54</v>
      </c>
      <c r="D3" s="38" t="s">
        <v>56</v>
      </c>
    </row>
    <row r="4" spans="1:4" ht="37.5" customHeight="1">
      <c r="A4" s="78" t="str">
        <f>'[2]规模以上工业生产主要产品产量   '!A4</f>
        <v>白酒</v>
      </c>
      <c r="B4" s="79" t="str">
        <f>'[2]规模以上工业生产主要产品产量   '!B4</f>
        <v>万千升</v>
      </c>
      <c r="C4" s="51">
        <f>'[2]规模以上工业生产主要产品产量   '!C4</f>
        <v>37</v>
      </c>
      <c r="D4" s="52">
        <f>'[2]规模以上工业生产主要产品产量   '!D4</f>
        <v>2.2000000000000002</v>
      </c>
    </row>
    <row r="5" spans="1:4" ht="37.5" customHeight="1">
      <c r="A5" s="75" t="str">
        <f>'[2]规模以上工业生产主要产品产量   '!A5</f>
        <v>玻璃包装容器</v>
      </c>
      <c r="B5" s="70" t="str">
        <f>'[2]规模以上工业生产主要产品产量   '!B5</f>
        <v>万吨</v>
      </c>
      <c r="C5" s="76">
        <f>'[2]规模以上工业生产主要产品产量   '!C5</f>
        <v>59</v>
      </c>
      <c r="D5" s="80">
        <f>'[2]规模以上工业生产主要产品产量   '!D5</f>
        <v>3.4</v>
      </c>
    </row>
    <row r="6" spans="1:4" ht="37.5" customHeight="1">
      <c r="A6" s="75" t="str">
        <f>'[2]规模以上工业生产主要产品产量   '!A6</f>
        <v>服装</v>
      </c>
      <c r="B6" s="70" t="str">
        <f>'[2]规模以上工业生产主要产品产量   '!B6</f>
        <v>万件</v>
      </c>
      <c r="C6" s="76">
        <f>'[2]规模以上工业生产主要产品产量   '!C6</f>
        <v>142</v>
      </c>
      <c r="D6" s="80">
        <f>'[2]规模以上工业生产主要产品产量   '!D6</f>
        <v>25.9</v>
      </c>
    </row>
    <row r="7" spans="1:4" ht="37.5" customHeight="1">
      <c r="A7" s="75" t="str">
        <f>'[2]规模以上工业生产主要产品产量   '!A7</f>
        <v>纸制品</v>
      </c>
      <c r="B7" s="70" t="str">
        <f>'[2]规模以上工业生产主要产品产量   '!B7</f>
        <v>吨</v>
      </c>
      <c r="C7" s="76">
        <f>'[2]规模以上工业生产主要产品产量   '!C7</f>
        <v>43851</v>
      </c>
      <c r="D7" s="80">
        <f>'[2]规模以上工业生产主要产品产量   '!D7</f>
        <v>8.5</v>
      </c>
    </row>
    <row r="8" spans="1:4" ht="37.5" customHeight="1">
      <c r="A8" s="75" t="str">
        <f>'[2]规模以上工业生产主要产品产量   '!A8</f>
        <v>纱</v>
      </c>
      <c r="B8" s="70" t="str">
        <f>'[2]规模以上工业生产主要产品产量   '!B8</f>
        <v>吨</v>
      </c>
      <c r="C8" s="76">
        <f>'[2]规模以上工业生产主要产品产量   '!C8</f>
        <v>1565</v>
      </c>
      <c r="D8" s="80">
        <f>'[2]规模以上工业生产主要产品产量   '!D8</f>
        <v>29.2</v>
      </c>
    </row>
    <row r="9" spans="1:4" ht="37.5" customHeight="1">
      <c r="A9" s="75" t="str">
        <f>'[2]规模以上工业生产主要产品产量   '!A9</f>
        <v>水泥</v>
      </c>
      <c r="B9" s="70" t="str">
        <f>'[2]规模以上工业生产主要产品产量   '!B9</f>
        <v>万吨</v>
      </c>
      <c r="C9" s="76">
        <f>'[2]规模以上工业生产主要产品产量   '!C9</f>
        <v>93</v>
      </c>
      <c r="D9" s="80">
        <f>'[2]规模以上工业生产主要产品产量   '!D9</f>
        <v>58.7</v>
      </c>
    </row>
    <row r="10" spans="1:4" ht="37.5" customHeight="1">
      <c r="A10" s="75" t="str">
        <f>'[2]规模以上工业生产主要产品产量   '!A10</f>
        <v>钢材</v>
      </c>
      <c r="B10" s="70" t="str">
        <f>'[2]规模以上工业生产主要产品产量   '!B10</f>
        <v>万吨</v>
      </c>
      <c r="C10" s="76">
        <f>'[2]规模以上工业生产主要产品产量   '!C10</f>
        <v>21</v>
      </c>
      <c r="D10" s="80">
        <f>'[2]规模以上工业生产主要产品产量   '!D10</f>
        <v>100</v>
      </c>
    </row>
    <row r="11" spans="1:4" ht="37.5" customHeight="1">
      <c r="A11" s="75" t="str">
        <f>'[2]规模以上工业生产主要产品产量   '!A11</f>
        <v>布</v>
      </c>
      <c r="B11" s="70" t="str">
        <f>'[2]规模以上工业生产主要产品产量   '!B11</f>
        <v>万米</v>
      </c>
      <c r="C11" s="76">
        <f>'[2]规模以上工业生产主要产品产量   '!C11</f>
        <v>2597</v>
      </c>
      <c r="D11" s="80">
        <f>'[2]规模以上工业生产主要产品产量   '!D11</f>
        <v>27.2</v>
      </c>
    </row>
    <row r="12" spans="1:4" ht="37.5" customHeight="1">
      <c r="A12" s="75" t="str">
        <f>'[2]规模以上工业生产主要产品产量   '!A12</f>
        <v>化学药品原药</v>
      </c>
      <c r="B12" s="70" t="str">
        <f>'[2]规模以上工业生产主要产品产量   '!B12</f>
        <v>吨</v>
      </c>
      <c r="C12" s="76">
        <f>'[2]规模以上工业生产主要产品产量   '!C12</f>
        <v>4731</v>
      </c>
      <c r="D12" s="80">
        <f>'[2]规模以上工业生产主要产品产量   '!D12</f>
        <v>21.7</v>
      </c>
    </row>
    <row r="13" spans="1:4" ht="37.5" customHeight="1">
      <c r="A13" s="77" t="str">
        <f>'[2]规模以上工业生产主要产品产量   '!A13</f>
        <v>兽用药品</v>
      </c>
      <c r="B13" s="81" t="str">
        <f>'[2]规模以上工业生产主要产品产量   '!B13</f>
        <v>吨</v>
      </c>
      <c r="C13" s="25">
        <f>'[2]规模以上工业生产主要产品产量   '!C13</f>
        <v>7750</v>
      </c>
      <c r="D13" s="30">
        <f>'[2]规模以上工业生产主要产品产量   '!D13</f>
        <v>31.3</v>
      </c>
    </row>
  </sheetData>
  <mergeCells count="1">
    <mergeCell ref="A1:D1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1"/>
  <sheetViews>
    <sheetView workbookViewId="0">
      <selection activeCell="A2" sqref="A2:C2"/>
    </sheetView>
  </sheetViews>
  <sheetFormatPr defaultRowHeight="13.5"/>
  <cols>
    <col min="1" max="3" width="16.25" customWidth="1"/>
  </cols>
  <sheetData>
    <row r="1" spans="1:3" ht="27.75" customHeight="1">
      <c r="A1" s="92" t="s">
        <v>118</v>
      </c>
      <c r="B1" s="92"/>
      <c r="C1" s="92"/>
    </row>
    <row r="2" spans="1:3" ht="21" customHeight="1">
      <c r="A2" s="112" t="s">
        <v>36</v>
      </c>
      <c r="B2" s="112"/>
      <c r="C2" s="112"/>
    </row>
    <row r="3" spans="1:3" ht="47.25" customHeight="1">
      <c r="A3" s="36" t="s">
        <v>20</v>
      </c>
      <c r="B3" s="37" t="s">
        <v>54</v>
      </c>
      <c r="C3" s="38" t="s">
        <v>56</v>
      </c>
    </row>
    <row r="4" spans="1:3" ht="47.25" customHeight="1">
      <c r="A4" s="32" t="s">
        <v>110</v>
      </c>
      <c r="B4" s="51">
        <f>[2]规模以上工业企业主要经济指标!B4</f>
        <v>2321334</v>
      </c>
      <c r="C4" s="61">
        <f>[2]规模以上工业企业主要经济指标!C4</f>
        <v>7.79</v>
      </c>
    </row>
    <row r="5" spans="1:3" ht="47.25" customHeight="1">
      <c r="A5" s="32" t="s">
        <v>111</v>
      </c>
      <c r="B5" s="76">
        <f>[2]规模以上工业企业主要经济指标!B5</f>
        <v>136559</v>
      </c>
      <c r="C5" s="60">
        <f>[2]规模以上工业企业主要经济指标!C5</f>
        <v>19.61</v>
      </c>
    </row>
    <row r="6" spans="1:3" ht="47.25" customHeight="1">
      <c r="A6" s="32" t="s">
        <v>112</v>
      </c>
      <c r="B6" s="76">
        <f>[2]规模以上工业企业主要经济指标!B6</f>
        <v>251887</v>
      </c>
      <c r="C6" s="60">
        <f>[2]规模以上工业企业主要经济指标!C6</f>
        <v>21.4</v>
      </c>
    </row>
    <row r="7" spans="1:3" ht="47.25" customHeight="1">
      <c r="A7" s="32" t="s">
        <v>113</v>
      </c>
      <c r="B7" s="76">
        <f>[2]规模以上工业企业主要经济指标!B7</f>
        <v>1082864</v>
      </c>
      <c r="C7" s="60">
        <f>[2]规模以上工业企业主要经济指标!C7</f>
        <v>11</v>
      </c>
    </row>
    <row r="8" spans="1:3" ht="47.25" customHeight="1">
      <c r="A8" s="32" t="s">
        <v>114</v>
      </c>
      <c r="B8" s="76">
        <f>[2]规模以上工业企业主要经济指标!B8</f>
        <v>152805</v>
      </c>
      <c r="C8" s="60">
        <f>[2]规模以上工业企业主要经济指标!C8</f>
        <v>-0.28999999999999998</v>
      </c>
    </row>
    <row r="9" spans="1:3" ht="47.25" customHeight="1">
      <c r="A9" s="32" t="s">
        <v>115</v>
      </c>
      <c r="B9" s="76">
        <f>[2]规模以上工业企业主要经济指标!B9</f>
        <v>170884</v>
      </c>
      <c r="C9" s="60">
        <f>[2]规模以上工业企业主要经济指标!C9</f>
        <v>6.84</v>
      </c>
    </row>
    <row r="10" spans="1:3" ht="47.25" customHeight="1">
      <c r="A10" s="32" t="s">
        <v>116</v>
      </c>
      <c r="B10" s="76">
        <f>[2]规模以上工业企业主要经济指标!B10</f>
        <v>436607</v>
      </c>
      <c r="C10" s="60">
        <f>[2]规模以上工业企业主要经济指标!C10</f>
        <v>5.92</v>
      </c>
    </row>
    <row r="11" spans="1:3" ht="47.25" customHeight="1">
      <c r="A11" s="31" t="s">
        <v>117</v>
      </c>
      <c r="B11" s="25">
        <f>[2]规模以上工业企业主要经济指标!B11</f>
        <v>46258</v>
      </c>
      <c r="C11" s="62">
        <f>[2]规模以上工业企业主要经济指标!C11</f>
        <v>30.14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9"/>
  <sheetViews>
    <sheetView workbookViewId="0">
      <selection activeCell="K4" sqref="K4"/>
    </sheetView>
  </sheetViews>
  <sheetFormatPr defaultRowHeight="13.5"/>
  <cols>
    <col min="1" max="1" width="29.375" customWidth="1"/>
    <col min="2" max="2" width="19.875" customWidth="1"/>
  </cols>
  <sheetData>
    <row r="1" spans="1:2" ht="19.5">
      <c r="A1" s="92" t="s">
        <v>134</v>
      </c>
      <c r="B1" s="92"/>
    </row>
    <row r="2" spans="1:2">
      <c r="A2" s="116" t="s">
        <v>119</v>
      </c>
      <c r="B2" s="116"/>
    </row>
    <row r="3" spans="1:2" ht="25.5" customHeight="1">
      <c r="A3" s="36" t="s">
        <v>20</v>
      </c>
      <c r="B3" s="38" t="s">
        <v>10</v>
      </c>
    </row>
    <row r="4" spans="1:2" ht="25.5" customHeight="1">
      <c r="A4" s="32" t="s">
        <v>28</v>
      </c>
      <c r="B4" s="60">
        <f>[3]投资!B4</f>
        <v>-24.1</v>
      </c>
    </row>
    <row r="5" spans="1:2" ht="25.5" customHeight="1">
      <c r="A5" s="32" t="s">
        <v>124</v>
      </c>
      <c r="B5" s="60">
        <f>[3]投资!B5</f>
        <v>-24.5</v>
      </c>
    </row>
    <row r="6" spans="1:2" ht="25.5" customHeight="1">
      <c r="A6" s="32" t="s">
        <v>125</v>
      </c>
      <c r="B6" s="60">
        <f>[3]投资!B6</f>
        <v>59.8</v>
      </c>
    </row>
    <row r="7" spans="1:2" ht="25.5" customHeight="1">
      <c r="A7" s="32" t="s">
        <v>126</v>
      </c>
      <c r="B7" s="60">
        <f>[3]投资!B7</f>
        <v>-30.8</v>
      </c>
    </row>
    <row r="8" spans="1:2" ht="25.5" customHeight="1">
      <c r="A8" s="32" t="s">
        <v>127</v>
      </c>
      <c r="B8" s="60">
        <f>[3]投资!B8</f>
        <v>-64.2</v>
      </c>
    </row>
    <row r="9" spans="1:2" ht="25.5" customHeight="1">
      <c r="A9" s="32" t="s">
        <v>322</v>
      </c>
      <c r="B9" s="60">
        <f>[3]投资!B9</f>
        <v>-30.6</v>
      </c>
    </row>
    <row r="10" spans="1:2" ht="25.5" customHeight="1">
      <c r="A10" s="32" t="s">
        <v>128</v>
      </c>
      <c r="B10" s="60">
        <f>[3]投资!B10</f>
        <v>47.9</v>
      </c>
    </row>
    <row r="11" spans="1:2" ht="25.5" customHeight="1">
      <c r="A11" s="32" t="s">
        <v>120</v>
      </c>
      <c r="B11" s="60"/>
    </row>
    <row r="12" spans="1:2" ht="25.5" customHeight="1">
      <c r="A12" s="32" t="s">
        <v>129</v>
      </c>
      <c r="B12" s="60">
        <f>[3]投资!B12</f>
        <v>-25.8</v>
      </c>
    </row>
    <row r="13" spans="1:2" ht="25.5" customHeight="1">
      <c r="A13" s="32" t="s">
        <v>121</v>
      </c>
      <c r="B13" s="60">
        <f>[3]投资!B13</f>
        <v>-68</v>
      </c>
    </row>
    <row r="14" spans="1:2" ht="25.5" customHeight="1">
      <c r="A14" s="32" t="s">
        <v>122</v>
      </c>
      <c r="B14" s="60">
        <f>[3]投资!B14</f>
        <v>234.4</v>
      </c>
    </row>
    <row r="15" spans="1:2" ht="25.5" customHeight="1">
      <c r="A15" s="32" t="s">
        <v>123</v>
      </c>
      <c r="B15" s="60"/>
    </row>
    <row r="16" spans="1:2" ht="25.5" customHeight="1">
      <c r="A16" s="32" t="s">
        <v>130</v>
      </c>
      <c r="B16" s="60">
        <f>[3]投资!B16</f>
        <v>-41.2</v>
      </c>
    </row>
    <row r="17" spans="1:2" ht="25.5" customHeight="1">
      <c r="A17" s="32" t="s">
        <v>131</v>
      </c>
      <c r="B17" s="60">
        <f>[3]投资!B17</f>
        <v>-39.700000000000003</v>
      </c>
    </row>
    <row r="18" spans="1:2" ht="25.5" customHeight="1">
      <c r="A18" s="32" t="s">
        <v>132</v>
      </c>
      <c r="B18" s="60">
        <f>[3]投资!B18</f>
        <v>-39.700000000000003</v>
      </c>
    </row>
    <row r="19" spans="1:2" ht="25.5" customHeight="1">
      <c r="A19" s="31" t="s">
        <v>133</v>
      </c>
      <c r="B19" s="62">
        <f>[3]投资!B19</f>
        <v>-13.7</v>
      </c>
    </row>
  </sheetData>
  <mergeCells count="2">
    <mergeCell ref="A1:B1"/>
    <mergeCell ref="A2:B2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8"/>
  <sheetViews>
    <sheetView workbookViewId="0">
      <selection activeCell="I18" sqref="I18"/>
    </sheetView>
  </sheetViews>
  <sheetFormatPr defaultRowHeight="13.5"/>
  <cols>
    <col min="1" max="3" width="15.25" customWidth="1"/>
    <col min="4" max="4" width="15.25" style="47" customWidth="1"/>
  </cols>
  <sheetData>
    <row r="1" spans="1:4" ht="20.25">
      <c r="A1" s="117" t="s">
        <v>147</v>
      </c>
      <c r="B1" s="117"/>
      <c r="C1" s="117"/>
      <c r="D1" s="117"/>
    </row>
    <row r="2" spans="1:4">
      <c r="A2" s="3"/>
    </row>
    <row r="3" spans="1:4" ht="28.5" customHeight="1">
      <c r="A3" s="101" t="s">
        <v>20</v>
      </c>
      <c r="B3" s="102" t="s">
        <v>135</v>
      </c>
      <c r="C3" s="102" t="s">
        <v>146</v>
      </c>
      <c r="D3" s="103" t="s">
        <v>37</v>
      </c>
    </row>
    <row r="4" spans="1:4" ht="28.5" customHeight="1">
      <c r="A4" s="100"/>
      <c r="B4" s="109"/>
      <c r="C4" s="109"/>
      <c r="D4" s="110"/>
    </row>
    <row r="5" spans="1:4" ht="28.5" customHeight="1">
      <c r="A5" s="23" t="s">
        <v>136</v>
      </c>
      <c r="B5" s="19" t="s">
        <v>137</v>
      </c>
      <c r="C5" s="20">
        <f>[3]房地产主要指标!C4</f>
        <v>166345</v>
      </c>
      <c r="D5" s="28">
        <f>[3]房地产主要指标!D4</f>
        <v>59.8</v>
      </c>
    </row>
    <row r="6" spans="1:4" ht="28.5" customHeight="1">
      <c r="A6" s="23" t="s">
        <v>138</v>
      </c>
      <c r="B6" s="19" t="s">
        <v>137</v>
      </c>
      <c r="C6" s="22">
        <f>[3]房地产主要指标!C5</f>
        <v>97369</v>
      </c>
      <c r="D6" s="28">
        <f>[3]房地产主要指标!D5</f>
        <v>56.7</v>
      </c>
    </row>
    <row r="7" spans="1:4" ht="28.5" customHeight="1">
      <c r="A7" s="23" t="s">
        <v>139</v>
      </c>
      <c r="B7" s="19" t="s">
        <v>140</v>
      </c>
      <c r="C7" s="22">
        <f>[3]房地产主要指标!C6</f>
        <v>142.69999999999999</v>
      </c>
      <c r="D7" s="28">
        <f>[3]房地产主要指标!D6</f>
        <v>30</v>
      </c>
    </row>
    <row r="8" spans="1:4" ht="28.5" customHeight="1">
      <c r="A8" s="23" t="s">
        <v>138</v>
      </c>
      <c r="B8" s="19" t="s">
        <v>140</v>
      </c>
      <c r="C8" s="22">
        <f>[3]房地产主要指标!C7</f>
        <v>100.8</v>
      </c>
      <c r="D8" s="28">
        <f>[3]房地产主要指标!D7</f>
        <v>34.700000000000003</v>
      </c>
    </row>
    <row r="9" spans="1:4" ht="28.5" customHeight="1">
      <c r="A9" s="23" t="s">
        <v>141</v>
      </c>
      <c r="B9" s="19" t="s">
        <v>140</v>
      </c>
      <c r="C9" s="22">
        <f>[3]房地产主要指标!C8</f>
        <v>64.7</v>
      </c>
      <c r="D9" s="28">
        <f>[3]房地产主要指标!D8</f>
        <v>494.1</v>
      </c>
    </row>
    <row r="10" spans="1:4" ht="28.5" customHeight="1">
      <c r="A10" s="23" t="s">
        <v>138</v>
      </c>
      <c r="B10" s="19" t="s">
        <v>140</v>
      </c>
      <c r="C10" s="22">
        <f>[3]房地产主要指标!C9</f>
        <v>50.6</v>
      </c>
      <c r="D10" s="28">
        <f>[3]房地产主要指标!D9</f>
        <v>643.20000000000005</v>
      </c>
    </row>
    <row r="11" spans="1:4" ht="28.5" customHeight="1">
      <c r="A11" s="23" t="s">
        <v>142</v>
      </c>
      <c r="B11" s="19" t="s">
        <v>140</v>
      </c>
      <c r="C11" s="22">
        <f>[3]房地产主要指标!C10</f>
        <v>17.3</v>
      </c>
      <c r="D11" s="28">
        <f>[3]房地产主要指标!D10</f>
        <v>2.6</v>
      </c>
    </row>
    <row r="12" spans="1:4" ht="28.5" customHeight="1">
      <c r="A12" s="23" t="s">
        <v>138</v>
      </c>
      <c r="B12" s="19" t="s">
        <v>140</v>
      </c>
      <c r="C12" s="22">
        <f>[3]房地产主要指标!C11</f>
        <v>6.5</v>
      </c>
      <c r="D12" s="28">
        <f>[3]房地产主要指标!D11</f>
        <v>-43.6</v>
      </c>
    </row>
    <row r="13" spans="1:4" ht="28.5" customHeight="1">
      <c r="A13" s="23" t="s">
        <v>143</v>
      </c>
      <c r="B13" s="19" t="s">
        <v>140</v>
      </c>
      <c r="C13" s="22">
        <f>[3]房地产主要指标!C12</f>
        <v>62.8</v>
      </c>
      <c r="D13" s="28">
        <f>[3]房地产主要指标!D12</f>
        <v>-15.2</v>
      </c>
    </row>
    <row r="14" spans="1:4" ht="28.5" customHeight="1">
      <c r="A14" s="23" t="s">
        <v>138</v>
      </c>
      <c r="B14" s="19" t="s">
        <v>140</v>
      </c>
      <c r="C14" s="22">
        <f>[3]房地产主要指标!C13</f>
        <v>50.2</v>
      </c>
      <c r="D14" s="28">
        <f>[3]房地产主要指标!D13</f>
        <v>-8.6999999999999993</v>
      </c>
    </row>
    <row r="15" spans="1:4" ht="28.5" customHeight="1">
      <c r="A15" s="23" t="s">
        <v>144</v>
      </c>
      <c r="B15" s="19" t="s">
        <v>137</v>
      </c>
      <c r="C15" s="22">
        <f>[3]房地产主要指标!C14</f>
        <v>309903</v>
      </c>
      <c r="D15" s="28">
        <f>[3]房地产主要指标!D14</f>
        <v>4.5</v>
      </c>
    </row>
    <row r="16" spans="1:4" ht="28.5" customHeight="1">
      <c r="A16" s="23" t="s">
        <v>138</v>
      </c>
      <c r="B16" s="19" t="s">
        <v>137</v>
      </c>
      <c r="C16" s="22">
        <f>[3]房地产主要指标!C15</f>
        <v>276243</v>
      </c>
      <c r="D16" s="28">
        <f>[3]房地产主要指标!D15</f>
        <v>41.6</v>
      </c>
    </row>
    <row r="17" spans="1:4" ht="28.5" customHeight="1">
      <c r="A17" s="23" t="s">
        <v>145</v>
      </c>
      <c r="B17" s="19" t="s">
        <v>140</v>
      </c>
      <c r="C17" s="22">
        <f>[3]房地产主要指标!C16</f>
        <v>0</v>
      </c>
      <c r="D17" s="28" t="str">
        <f>[3]房地产主要指标!D16</f>
        <v>***</v>
      </c>
    </row>
    <row r="18" spans="1:4" ht="28.5" customHeight="1">
      <c r="A18" s="29" t="s">
        <v>138</v>
      </c>
      <c r="B18" s="24" t="s">
        <v>140</v>
      </c>
      <c r="C18" s="25">
        <f>[3]房地产主要指标!C17</f>
        <v>0</v>
      </c>
      <c r="D18" s="30" t="str">
        <f>[3]房地产主要指标!D17</f>
        <v>***</v>
      </c>
    </row>
  </sheetData>
  <mergeCells count="5">
    <mergeCell ref="A3:A4"/>
    <mergeCell ref="B3:B4"/>
    <mergeCell ref="D3:D4"/>
    <mergeCell ref="C3:C4"/>
    <mergeCell ref="A1:D1"/>
  </mergeCells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5"/>
  <sheetViews>
    <sheetView workbookViewId="0">
      <selection activeCell="D2" sqref="D2"/>
    </sheetView>
  </sheetViews>
  <sheetFormatPr defaultRowHeight="13.5"/>
  <cols>
    <col min="1" max="2" width="18.5" customWidth="1"/>
    <col min="3" max="3" width="19.625" customWidth="1"/>
  </cols>
  <sheetData>
    <row r="1" spans="1:3" ht="19.5">
      <c r="A1" s="92" t="s">
        <v>148</v>
      </c>
      <c r="B1" s="92"/>
      <c r="C1" s="92"/>
    </row>
    <row r="2" spans="1:3" ht="14.25">
      <c r="A2" s="111" t="s">
        <v>30</v>
      </c>
      <c r="B2" s="111"/>
      <c r="C2" s="111"/>
    </row>
    <row r="3" spans="1:3" ht="14.25" customHeight="1">
      <c r="A3" s="132" t="s">
        <v>323</v>
      </c>
      <c r="B3" s="132"/>
      <c r="C3" s="132"/>
    </row>
    <row r="4" spans="1:3" ht="39.75" customHeight="1">
      <c r="A4" s="42" t="s">
        <v>20</v>
      </c>
      <c r="B4" s="14" t="s">
        <v>54</v>
      </c>
      <c r="C4" s="16" t="s">
        <v>41</v>
      </c>
    </row>
    <row r="5" spans="1:3" ht="39.75" customHeight="1">
      <c r="A5" s="6" t="s">
        <v>149</v>
      </c>
      <c r="B5" s="9">
        <v>3001803</v>
      </c>
      <c r="C5" s="10">
        <v>-10.199999999999999</v>
      </c>
    </row>
    <row r="6" spans="1:3" ht="39.75" customHeight="1">
      <c r="A6" s="6" t="s">
        <v>150</v>
      </c>
      <c r="B6" s="9">
        <v>2373957</v>
      </c>
      <c r="C6" s="10">
        <v>3.9</v>
      </c>
    </row>
    <row r="7" spans="1:3" ht="39.75" customHeight="1">
      <c r="A7" s="6" t="s">
        <v>151</v>
      </c>
      <c r="B7" s="9">
        <v>23587</v>
      </c>
      <c r="C7" s="10">
        <v>-26</v>
      </c>
    </row>
    <row r="8" spans="1:3" ht="39.75" customHeight="1">
      <c r="A8" s="6" t="s">
        <v>152</v>
      </c>
      <c r="B8" s="9">
        <v>621623</v>
      </c>
      <c r="C8" s="10">
        <v>-8.6</v>
      </c>
    </row>
    <row r="9" spans="1:3" ht="39.75" customHeight="1">
      <c r="A9" s="41" t="s">
        <v>153</v>
      </c>
      <c r="B9" s="9">
        <v>2185443</v>
      </c>
      <c r="C9" s="10">
        <v>7.9</v>
      </c>
    </row>
    <row r="10" spans="1:3" ht="39.75" customHeight="1">
      <c r="A10" s="6" t="s">
        <v>154</v>
      </c>
      <c r="B10" s="9">
        <v>134680</v>
      </c>
      <c r="C10" s="10">
        <v>-29.8</v>
      </c>
    </row>
    <row r="11" spans="1:3" ht="39.75" customHeight="1">
      <c r="A11" s="6" t="s">
        <v>155</v>
      </c>
      <c r="B11" s="9">
        <v>53834</v>
      </c>
      <c r="C11" s="10">
        <v>-19.899999999999999</v>
      </c>
    </row>
    <row r="12" spans="1:3" ht="39.75" customHeight="1">
      <c r="A12" s="6" t="s">
        <v>156</v>
      </c>
      <c r="B12" s="9">
        <v>869320</v>
      </c>
      <c r="C12" s="10">
        <v>7.9</v>
      </c>
    </row>
    <row r="13" spans="1:3" ht="39.75" customHeight="1">
      <c r="A13" s="6" t="s">
        <v>157</v>
      </c>
      <c r="B13" s="9">
        <v>91</v>
      </c>
      <c r="C13" s="10">
        <v>-8</v>
      </c>
    </row>
    <row r="14" spans="1:3" ht="39.75" customHeight="1">
      <c r="A14" s="6" t="s">
        <v>158</v>
      </c>
      <c r="B14" s="9">
        <v>38</v>
      </c>
      <c r="C14" s="10">
        <v>1.1000000000000001</v>
      </c>
    </row>
    <row r="15" spans="1:3" ht="39.75" customHeight="1">
      <c r="A15" s="7" t="s">
        <v>159</v>
      </c>
      <c r="B15" s="11">
        <v>585059</v>
      </c>
      <c r="C15" s="12">
        <v>-4.5999999999999996</v>
      </c>
    </row>
  </sheetData>
  <mergeCells count="3">
    <mergeCell ref="A1:C1"/>
    <mergeCell ref="A2:C2"/>
    <mergeCell ref="A3:C3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7"/>
  <sheetViews>
    <sheetView workbookViewId="0">
      <selection activeCell="D3" sqref="D3:D4"/>
    </sheetView>
  </sheetViews>
  <sheetFormatPr defaultRowHeight="13.5"/>
  <cols>
    <col min="1" max="1" width="18.5" customWidth="1"/>
    <col min="2" max="2" width="13.125" style="50" customWidth="1"/>
    <col min="3" max="3" width="13.125" customWidth="1"/>
    <col min="4" max="4" width="13.125" style="50" customWidth="1"/>
    <col min="5" max="5" width="13.125" customWidth="1"/>
  </cols>
  <sheetData>
    <row r="1" spans="1:5" ht="19.5">
      <c r="A1" s="92" t="s">
        <v>174</v>
      </c>
      <c r="B1" s="92"/>
      <c r="C1" s="92"/>
      <c r="D1" s="92"/>
      <c r="E1" s="92"/>
    </row>
    <row r="2" spans="1:5" ht="14.25">
      <c r="A2" s="132" t="s">
        <v>324</v>
      </c>
      <c r="B2" s="132"/>
      <c r="C2" s="132"/>
      <c r="D2" s="132"/>
      <c r="E2" s="132"/>
    </row>
    <row r="3" spans="1:5" ht="32.25" customHeight="1">
      <c r="A3" s="101" t="s">
        <v>20</v>
      </c>
      <c r="B3" s="119" t="s">
        <v>160</v>
      </c>
      <c r="C3" s="102" t="s">
        <v>175</v>
      </c>
      <c r="D3" s="119" t="s">
        <v>325</v>
      </c>
      <c r="E3" s="103" t="s">
        <v>37</v>
      </c>
    </row>
    <row r="4" spans="1:5">
      <c r="A4" s="100"/>
      <c r="B4" s="120"/>
      <c r="C4" s="109"/>
      <c r="D4" s="120" t="s">
        <v>161</v>
      </c>
      <c r="E4" s="110"/>
    </row>
    <row r="5" spans="1:5" ht="32.25" customHeight="1">
      <c r="A5" s="23" t="s">
        <v>13</v>
      </c>
      <c r="B5" s="48">
        <f>[4]Sheet1!B4</f>
        <v>116701.1</v>
      </c>
      <c r="C5" s="22">
        <f>[4]Sheet1!C4</f>
        <v>11.2</v>
      </c>
      <c r="D5" s="48">
        <f>[4]Sheet1!D4</f>
        <v>766850.6</v>
      </c>
      <c r="E5" s="28">
        <f>[4]Sheet1!E4</f>
        <v>11.3</v>
      </c>
    </row>
    <row r="6" spans="1:5" ht="32.25" customHeight="1">
      <c r="A6" s="23" t="s">
        <v>162</v>
      </c>
      <c r="B6" s="48">
        <f>[4]Sheet1!B5</f>
        <v>30395.4</v>
      </c>
      <c r="C6" s="22">
        <f>[4]Sheet1!C5</f>
        <v>18.899999999999999</v>
      </c>
      <c r="D6" s="48">
        <f>[4]Sheet1!D5</f>
        <v>204165.5</v>
      </c>
      <c r="E6" s="28">
        <f>[4]Sheet1!E5</f>
        <v>19.2</v>
      </c>
    </row>
    <row r="7" spans="1:5" ht="32.25" customHeight="1">
      <c r="A7" s="23" t="s">
        <v>163</v>
      </c>
      <c r="B7" s="48"/>
      <c r="C7" s="22"/>
      <c r="D7" s="48"/>
      <c r="E7" s="28"/>
    </row>
    <row r="8" spans="1:5" ht="32.25" customHeight="1">
      <c r="A8" s="23" t="s">
        <v>164</v>
      </c>
      <c r="B8" s="48">
        <f>[4]Sheet1!B7</f>
        <v>87289.8</v>
      </c>
      <c r="C8" s="22">
        <f>[4]Sheet1!C7</f>
        <v>10.6</v>
      </c>
      <c r="D8" s="48">
        <f>[4]Sheet1!D7</f>
        <v>519848.2</v>
      </c>
      <c r="E8" s="28">
        <f>[4]Sheet1!E7</f>
        <v>9.9</v>
      </c>
    </row>
    <row r="9" spans="1:5" ht="32.25" customHeight="1">
      <c r="A9" s="23" t="s">
        <v>165</v>
      </c>
      <c r="B9" s="48">
        <f>[4]Sheet1!B8</f>
        <v>29411.3</v>
      </c>
      <c r="C9" s="22">
        <f>[4]Sheet1!C8</f>
        <v>13.1</v>
      </c>
      <c r="D9" s="48">
        <f>[4]Sheet1!D8</f>
        <v>247002.4</v>
      </c>
      <c r="E9" s="28">
        <f>[4]Sheet1!E8</f>
        <v>14.1</v>
      </c>
    </row>
    <row r="10" spans="1:5" ht="32.25" customHeight="1">
      <c r="A10" s="23" t="s">
        <v>166</v>
      </c>
      <c r="B10" s="48"/>
      <c r="C10" s="22"/>
      <c r="D10" s="48"/>
      <c r="E10" s="28"/>
    </row>
    <row r="11" spans="1:5" ht="32.25" customHeight="1">
      <c r="A11" s="23" t="s">
        <v>167</v>
      </c>
      <c r="B11" s="48">
        <f>[4]Sheet1!B10</f>
        <v>41243.699999999997</v>
      </c>
      <c r="C11" s="22">
        <f>[4]Sheet1!C10</f>
        <v>6.4</v>
      </c>
      <c r="D11" s="48">
        <f>[4]Sheet1!D10</f>
        <v>237565.5</v>
      </c>
      <c r="E11" s="28">
        <f>[4]Sheet1!E10</f>
        <v>4.3</v>
      </c>
    </row>
    <row r="12" spans="1:5" ht="32.25" customHeight="1">
      <c r="A12" s="23" t="s">
        <v>168</v>
      </c>
      <c r="B12" s="48">
        <f>[4]Sheet1!B11</f>
        <v>48404.1</v>
      </c>
      <c r="C12" s="22">
        <f>[4]Sheet1!C11</f>
        <v>12.9</v>
      </c>
      <c r="D12" s="48">
        <f>[4]Sheet1!D11</f>
        <v>370242.7</v>
      </c>
      <c r="E12" s="28">
        <f>[4]Sheet1!E11</f>
        <v>14.6</v>
      </c>
    </row>
    <row r="13" spans="1:5" ht="32.25" customHeight="1">
      <c r="A13" s="23" t="s">
        <v>169</v>
      </c>
      <c r="B13" s="48">
        <f>[4]Sheet1!B12</f>
        <v>333.9</v>
      </c>
      <c r="C13" s="22">
        <f>[4]Sheet1!C12</f>
        <v>16.3</v>
      </c>
      <c r="D13" s="48">
        <f>[4]Sheet1!D12</f>
        <v>3160.1</v>
      </c>
      <c r="E13" s="28">
        <f>[4]Sheet1!E12</f>
        <v>16.5</v>
      </c>
    </row>
    <row r="14" spans="1:5" ht="32.25" customHeight="1">
      <c r="A14" s="23" t="s">
        <v>170</v>
      </c>
      <c r="B14" s="48">
        <f>[4]Sheet1!B13</f>
        <v>26719.4</v>
      </c>
      <c r="C14" s="22">
        <f>[4]Sheet1!C13</f>
        <v>16.399999999999999</v>
      </c>
      <c r="D14" s="48">
        <f>[4]Sheet1!D13</f>
        <v>155882.29999999999</v>
      </c>
      <c r="E14" s="28">
        <f>[4]Sheet1!E13</f>
        <v>14.8</v>
      </c>
    </row>
    <row r="15" spans="1:5" ht="32.25" customHeight="1">
      <c r="A15" s="23" t="s">
        <v>171</v>
      </c>
      <c r="B15" s="48"/>
      <c r="C15" s="22"/>
      <c r="D15" s="48"/>
      <c r="E15" s="28"/>
    </row>
    <row r="16" spans="1:5" ht="32.25" customHeight="1">
      <c r="A16" s="23" t="s">
        <v>172</v>
      </c>
      <c r="B16" s="48">
        <f>[4]Sheet1!B15</f>
        <v>26924.9</v>
      </c>
      <c r="C16" s="22">
        <f>[4]Sheet1!C15</f>
        <v>16.399999999999999</v>
      </c>
      <c r="D16" s="48">
        <f>[4]Sheet1!D15</f>
        <v>158045.5</v>
      </c>
      <c r="E16" s="28">
        <f>[4]Sheet1!E15</f>
        <v>15</v>
      </c>
    </row>
    <row r="17" spans="1:5" ht="32.25" customHeight="1">
      <c r="A17" s="29" t="s">
        <v>173</v>
      </c>
      <c r="B17" s="49">
        <f>[4]Sheet1!B16</f>
        <v>89776.2</v>
      </c>
      <c r="C17" s="25">
        <f>[4]Sheet1!C16</f>
        <v>9.8000000000000007</v>
      </c>
      <c r="D17" s="49">
        <f>[4]Sheet1!D16</f>
        <v>608805.1</v>
      </c>
      <c r="E17" s="30">
        <f>[4]Sheet1!E16</f>
        <v>10.3</v>
      </c>
    </row>
  </sheetData>
  <mergeCells count="7">
    <mergeCell ref="A1:E1"/>
    <mergeCell ref="A2:E2"/>
    <mergeCell ref="A3:A4"/>
    <mergeCell ref="B3:B4"/>
    <mergeCell ref="C3:C4"/>
    <mergeCell ref="E3:E4"/>
    <mergeCell ref="D3:D4"/>
  </mergeCells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4"/>
  <sheetViews>
    <sheetView workbookViewId="0">
      <selection activeCell="A9" sqref="A9"/>
    </sheetView>
  </sheetViews>
  <sheetFormatPr defaultRowHeight="13.5"/>
  <cols>
    <col min="1" max="1" width="22.375" customWidth="1"/>
    <col min="2" max="2" width="17.125" customWidth="1"/>
    <col min="3" max="3" width="16.375" customWidth="1"/>
  </cols>
  <sheetData>
    <row r="1" spans="1:3" ht="19.5">
      <c r="A1" s="92" t="s">
        <v>176</v>
      </c>
      <c r="B1" s="92"/>
      <c r="C1" s="92"/>
    </row>
    <row r="2" spans="1:3">
      <c r="A2" s="118"/>
      <c r="B2" s="118"/>
      <c r="C2" s="118"/>
    </row>
    <row r="3" spans="1:3">
      <c r="A3" s="101" t="s">
        <v>177</v>
      </c>
      <c r="B3" s="102" t="s">
        <v>178</v>
      </c>
      <c r="C3" s="103" t="s">
        <v>187</v>
      </c>
    </row>
    <row r="4" spans="1:3">
      <c r="A4" s="100"/>
      <c r="B4" s="109"/>
      <c r="C4" s="110"/>
    </row>
    <row r="5" spans="1:3" ht="43.5" customHeight="1">
      <c r="A5" s="32" t="s">
        <v>179</v>
      </c>
      <c r="B5" s="71">
        <v>5676</v>
      </c>
      <c r="C5" s="72">
        <v>-290</v>
      </c>
    </row>
    <row r="6" spans="1:3" ht="43.5" customHeight="1">
      <c r="A6" s="32" t="s">
        <v>180</v>
      </c>
      <c r="B6" s="71">
        <v>1334</v>
      </c>
      <c r="C6" s="72">
        <v>-301</v>
      </c>
    </row>
    <row r="7" spans="1:3" ht="43.5" customHeight="1">
      <c r="A7" s="32" t="s">
        <v>181</v>
      </c>
      <c r="B7" s="71">
        <v>375</v>
      </c>
      <c r="C7" s="72">
        <v>-26</v>
      </c>
    </row>
    <row r="8" spans="1:3" ht="43.5" customHeight="1">
      <c r="A8" s="32" t="s">
        <v>182</v>
      </c>
      <c r="B8" s="71">
        <v>128</v>
      </c>
      <c r="C8" s="72">
        <v>0</v>
      </c>
    </row>
    <row r="9" spans="1:3" ht="43.5" customHeight="1">
      <c r="A9" s="32" t="s">
        <v>307</v>
      </c>
      <c r="B9" s="71">
        <v>75</v>
      </c>
      <c r="C9" s="72">
        <v>5</v>
      </c>
    </row>
    <row r="10" spans="1:3" ht="43.5" customHeight="1">
      <c r="A10" s="32" t="s">
        <v>308</v>
      </c>
      <c r="B10" s="71">
        <v>25</v>
      </c>
      <c r="C10" s="72">
        <v>6</v>
      </c>
    </row>
    <row r="11" spans="1:3" ht="43.5" customHeight="1">
      <c r="A11" s="32" t="s">
        <v>183</v>
      </c>
      <c r="B11" s="71">
        <v>86</v>
      </c>
      <c r="C11" s="72">
        <v>-14</v>
      </c>
    </row>
    <row r="12" spans="1:3" ht="43.5" customHeight="1">
      <c r="A12" s="32" t="s">
        <v>184</v>
      </c>
      <c r="B12" s="71">
        <v>1</v>
      </c>
      <c r="C12" s="72">
        <v>0</v>
      </c>
    </row>
    <row r="13" spans="1:3" ht="43.5" customHeight="1">
      <c r="A13" s="32" t="s">
        <v>185</v>
      </c>
      <c r="B13" s="71">
        <v>14</v>
      </c>
      <c r="C13" s="72">
        <v>-1</v>
      </c>
    </row>
    <row r="14" spans="1:3" ht="43.5" customHeight="1">
      <c r="A14" s="31" t="s">
        <v>186</v>
      </c>
      <c r="B14" s="25">
        <v>46</v>
      </c>
      <c r="C14" s="30">
        <v>-16</v>
      </c>
    </row>
  </sheetData>
  <mergeCells count="5">
    <mergeCell ref="A3:A4"/>
    <mergeCell ref="B3:B4"/>
    <mergeCell ref="C3:C4"/>
    <mergeCell ref="A1:C1"/>
    <mergeCell ref="A2:C2"/>
  </mergeCells>
  <phoneticPr fontId="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6"/>
  <sheetViews>
    <sheetView workbookViewId="0">
      <selection activeCell="B4" sqref="B4:B5"/>
    </sheetView>
  </sheetViews>
  <sheetFormatPr defaultRowHeight="13.5"/>
  <cols>
    <col min="1" max="1" width="19" customWidth="1"/>
    <col min="2" max="4" width="15.75" customWidth="1"/>
  </cols>
  <sheetData>
    <row r="1" spans="1:4" ht="37.5" customHeight="1">
      <c r="A1" s="92" t="s">
        <v>196</v>
      </c>
      <c r="B1" s="92"/>
      <c r="C1" s="92"/>
      <c r="D1" s="92"/>
    </row>
    <row r="2" spans="1:4" ht="14.25">
      <c r="A2" s="112" t="s">
        <v>330</v>
      </c>
      <c r="B2" s="112"/>
      <c r="C2" s="112"/>
      <c r="D2" s="112"/>
    </row>
    <row r="3" spans="1:4" ht="32.25" customHeight="1">
      <c r="A3" s="101" t="s">
        <v>20</v>
      </c>
      <c r="B3" s="134" t="s">
        <v>188</v>
      </c>
      <c r="C3" s="134"/>
      <c r="D3" s="103" t="s">
        <v>56</v>
      </c>
    </row>
    <row r="4" spans="1:4" ht="32.25" customHeight="1">
      <c r="A4" s="99"/>
      <c r="B4" s="135" t="s">
        <v>160</v>
      </c>
      <c r="C4" s="135" t="s">
        <v>146</v>
      </c>
      <c r="D4" s="136"/>
    </row>
    <row r="5" spans="1:4" ht="32.25" customHeight="1">
      <c r="A5" s="100"/>
      <c r="B5" s="109"/>
      <c r="C5" s="109"/>
      <c r="D5" s="110"/>
    </row>
    <row r="6" spans="1:4" ht="32.25" customHeight="1">
      <c r="A6" s="133" t="s">
        <v>189</v>
      </c>
      <c r="B6" s="51">
        <f>[5]月报!C283</f>
        <v>31357</v>
      </c>
      <c r="C6" s="51">
        <f>[5]月报!F283</f>
        <v>258978</v>
      </c>
      <c r="D6" s="61">
        <f>[5]月报!J283</f>
        <v>-2.2953120402019151</v>
      </c>
    </row>
    <row r="7" spans="1:4" ht="32.25" customHeight="1">
      <c r="A7" s="32" t="s">
        <v>326</v>
      </c>
      <c r="B7" s="22">
        <f>[5]月报!$C$273</f>
        <v>18986</v>
      </c>
      <c r="C7" s="22">
        <f>[5]月报!$F$273</f>
        <v>173954</v>
      </c>
      <c r="D7" s="60">
        <f>[5]月报!$J$273</f>
        <v>-4.3567666237807767</v>
      </c>
    </row>
    <row r="8" spans="1:4" ht="32.25" customHeight="1">
      <c r="A8" s="32" t="s">
        <v>190</v>
      </c>
      <c r="B8" s="22">
        <f>[5]月报!$C$274</f>
        <v>7241</v>
      </c>
      <c r="C8" s="22">
        <f>[5]月报!$F$274</f>
        <v>103200</v>
      </c>
      <c r="D8" s="60">
        <f>[5]月报!$J$274</f>
        <v>-6.8617275705531444</v>
      </c>
    </row>
    <row r="9" spans="1:4" ht="32.25" customHeight="1">
      <c r="A9" s="32" t="s">
        <v>191</v>
      </c>
      <c r="B9" s="22">
        <f>[5]月报!$C$263</f>
        <v>6511</v>
      </c>
      <c r="C9" s="22">
        <f>[5]月报!$F$263</f>
        <v>74248</v>
      </c>
      <c r="D9" s="60">
        <f>[5]月报!$J$263</f>
        <v>10.063890659511705</v>
      </c>
    </row>
    <row r="10" spans="1:4" ht="32.25" customHeight="1">
      <c r="A10" s="32" t="s">
        <v>192</v>
      </c>
      <c r="B10" s="22">
        <f>[5]月报!$C$272</f>
        <v>12475</v>
      </c>
      <c r="C10" s="22">
        <f>[5]月报!$F$272</f>
        <v>99706</v>
      </c>
      <c r="D10" s="60">
        <f>[5]月报!$J$272</f>
        <v>-12.858878333143972</v>
      </c>
    </row>
    <row r="11" spans="1:4" ht="32.25" customHeight="1">
      <c r="A11" s="32" t="s">
        <v>327</v>
      </c>
      <c r="B11" s="22">
        <f>[5]月报!$C$275</f>
        <v>9333</v>
      </c>
      <c r="C11" s="22">
        <f>[5]月报!$F$275</f>
        <v>62738</v>
      </c>
      <c r="D11" s="60">
        <f>[5]月报!$J$275</f>
        <v>-0.40638790995967866</v>
      </c>
    </row>
    <row r="12" spans="1:4" ht="32.25" customHeight="1">
      <c r="A12" s="32" t="s">
        <v>328</v>
      </c>
      <c r="B12" s="22">
        <f>[5]月报!$C$282</f>
        <v>3038</v>
      </c>
      <c r="C12" s="22">
        <f>[5]月报!$F$282</f>
        <v>22286</v>
      </c>
      <c r="D12" s="60">
        <f>[5]月报!$J$282</f>
        <v>10.381376919266964</v>
      </c>
    </row>
    <row r="13" spans="1:4" ht="32.25" customHeight="1">
      <c r="A13" s="32" t="s">
        <v>193</v>
      </c>
      <c r="B13" s="22">
        <f>[5]月报!$M$283</f>
        <v>14937</v>
      </c>
      <c r="C13" s="22">
        <f>[5]月报!$N$283</f>
        <v>473723</v>
      </c>
      <c r="D13" s="60">
        <f>[5]月报!$R$283</f>
        <v>15.900355488790971</v>
      </c>
    </row>
    <row r="14" spans="1:4" ht="32.25" customHeight="1">
      <c r="A14" s="32" t="s">
        <v>194</v>
      </c>
      <c r="B14" s="22">
        <f>[5]月报!$M$278</f>
        <v>12000</v>
      </c>
      <c r="C14" s="22">
        <f>[5]月报!$N$278</f>
        <v>387986</v>
      </c>
      <c r="D14" s="60">
        <f>[5]月报!$R$278</f>
        <v>2.076597043355179</v>
      </c>
    </row>
    <row r="15" spans="1:4" ht="32.25" customHeight="1">
      <c r="A15" s="32" t="s">
        <v>195</v>
      </c>
      <c r="B15" s="22">
        <f>[5]月报!$M$253</f>
        <v>790</v>
      </c>
      <c r="C15" s="22">
        <f>[5]月报!$N$253</f>
        <v>15187</v>
      </c>
      <c r="D15" s="60">
        <f>[5]月报!$R$253</f>
        <v>-22.54296934768195</v>
      </c>
    </row>
    <row r="16" spans="1:4" ht="32.25" customHeight="1">
      <c r="A16" s="31" t="s">
        <v>329</v>
      </c>
      <c r="B16" s="25">
        <f>[5]月报!$M$250+[5]月报!$M$253+[5]月报!$M$254+[5]月报!$M$255+[5]月报!$M$257+[5]月报!$M$258+[5]月报!$M$259+[5]月报!$M$260</f>
        <v>3015</v>
      </c>
      <c r="C16" s="25">
        <f>[5]月报!$N$250+[5]月报!$N$253+[5]月报!$N$254+[5]月报!$N$255+[5]月报!$N$257+[5]月报!$N$258+[5]月报!$N$259+[5]月报!$N$260</f>
        <v>304986</v>
      </c>
      <c r="D16" s="62">
        <f>[5]月报!$V$250</f>
        <v>-2.1919626965470513</v>
      </c>
    </row>
  </sheetData>
  <mergeCells count="7">
    <mergeCell ref="A3:A5"/>
    <mergeCell ref="B3:C3"/>
    <mergeCell ref="D3:D5"/>
    <mergeCell ref="B4:B5"/>
    <mergeCell ref="A1:D1"/>
    <mergeCell ref="A2:D2"/>
    <mergeCell ref="C4:C5"/>
  </mergeCells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6"/>
  <sheetViews>
    <sheetView workbookViewId="0">
      <selection activeCell="K18" sqref="K18"/>
    </sheetView>
  </sheetViews>
  <sheetFormatPr defaultRowHeight="13.5"/>
  <cols>
    <col min="1" max="5" width="13.375" customWidth="1"/>
  </cols>
  <sheetData>
    <row r="1" spans="1:5" ht="19.5">
      <c r="A1" s="92" t="s">
        <v>197</v>
      </c>
      <c r="B1" s="92"/>
      <c r="C1" s="92"/>
      <c r="D1" s="92"/>
      <c r="E1" s="92"/>
    </row>
    <row r="2" spans="1:5">
      <c r="A2" s="121" t="s">
        <v>36</v>
      </c>
      <c r="B2" s="121"/>
      <c r="C2" s="121"/>
      <c r="D2" s="121"/>
      <c r="E2" s="121"/>
    </row>
    <row r="3" spans="1:5" ht="21.75" customHeight="1">
      <c r="A3" s="101" t="s">
        <v>220</v>
      </c>
      <c r="B3" s="102" t="s">
        <v>160</v>
      </c>
      <c r="C3" s="102" t="s">
        <v>146</v>
      </c>
      <c r="D3" s="102" t="s">
        <v>221</v>
      </c>
      <c r="E3" s="103" t="s">
        <v>198</v>
      </c>
    </row>
    <row r="4" spans="1:5" ht="21.75" customHeight="1">
      <c r="A4" s="100"/>
      <c r="B4" s="109"/>
      <c r="C4" s="109"/>
      <c r="D4" s="109"/>
      <c r="E4" s="110"/>
    </row>
    <row r="5" spans="1:5" ht="21.75" customHeight="1">
      <c r="A5" s="39" t="s">
        <v>219</v>
      </c>
      <c r="B5" s="51">
        <f>'[6]7月考核表'!E12</f>
        <v>2772</v>
      </c>
      <c r="C5" s="51">
        <f>'[6]7月考核表'!H12</f>
        <v>32307</v>
      </c>
      <c r="D5" s="53">
        <f>'[6]7月考核表'!I12*100</f>
        <v>62.740566678966069</v>
      </c>
      <c r="E5" s="52" t="s">
        <v>12</v>
      </c>
    </row>
    <row r="6" spans="1:5" ht="21.75" customHeight="1">
      <c r="A6" s="23" t="s">
        <v>199</v>
      </c>
      <c r="B6" s="22">
        <f>'[6]7月考核表'!E13</f>
        <v>512</v>
      </c>
      <c r="C6" s="22">
        <f>'[6]7月考核表'!H13</f>
        <v>3446</v>
      </c>
      <c r="D6" s="54">
        <f>'[6]7月考核表'!I13*100</f>
        <v>104.80535279805352</v>
      </c>
      <c r="E6" s="28">
        <f>RANK(D6,$D$6:$D$25)</f>
        <v>1</v>
      </c>
    </row>
    <row r="7" spans="1:5" ht="21.75" customHeight="1">
      <c r="A7" s="23" t="s">
        <v>200</v>
      </c>
      <c r="B7" s="22">
        <f>'[6]7月考核表'!E14</f>
        <v>128</v>
      </c>
      <c r="C7" s="22">
        <f>'[6]7月考核表'!H14</f>
        <v>1436</v>
      </c>
      <c r="D7" s="54">
        <f>'[6]7月考核表'!I14*100</f>
        <v>83.1981460023175</v>
      </c>
      <c r="E7" s="89">
        <f t="shared" ref="E7:E25" si="0">RANK(D7,$D$6:$D$25)</f>
        <v>2</v>
      </c>
    </row>
    <row r="8" spans="1:5" ht="21.75" customHeight="1">
      <c r="A8" s="23" t="s">
        <v>201</v>
      </c>
      <c r="B8" s="22">
        <f>'[6]7月考核表'!E15</f>
        <v>122</v>
      </c>
      <c r="C8" s="22">
        <f>'[6]7月考核表'!H15</f>
        <v>1270</v>
      </c>
      <c r="D8" s="54">
        <f>'[6]7月考核表'!I15*100</f>
        <v>81.514762516046218</v>
      </c>
      <c r="E8" s="89">
        <f t="shared" si="0"/>
        <v>3</v>
      </c>
    </row>
    <row r="9" spans="1:5" ht="21.75" customHeight="1">
      <c r="A9" s="23" t="s">
        <v>202</v>
      </c>
      <c r="B9" s="22">
        <f>'[6]7月考核表'!E16</f>
        <v>85</v>
      </c>
      <c r="C9" s="22">
        <f>'[6]7月考核表'!H16</f>
        <v>1218</v>
      </c>
      <c r="D9" s="54">
        <f>'[6]7月考核表'!I16*100</f>
        <v>79.296875</v>
      </c>
      <c r="E9" s="89">
        <f t="shared" si="0"/>
        <v>4</v>
      </c>
    </row>
    <row r="10" spans="1:5" ht="21.75" customHeight="1">
      <c r="A10" s="23" t="s">
        <v>203</v>
      </c>
      <c r="B10" s="22">
        <f>'[6]7月考核表'!E17</f>
        <v>41</v>
      </c>
      <c r="C10" s="22">
        <f>'[6]7月考核表'!H17</f>
        <v>6262</v>
      </c>
      <c r="D10" s="54">
        <f>'[6]7月考核表'!I17*100</f>
        <v>73.29977759569239</v>
      </c>
      <c r="E10" s="89">
        <f t="shared" si="0"/>
        <v>5</v>
      </c>
    </row>
    <row r="11" spans="1:5" ht="21.75" customHeight="1">
      <c r="A11" s="23" t="s">
        <v>204</v>
      </c>
      <c r="B11" s="22">
        <f>'[6]7月考核表'!E18</f>
        <v>205</v>
      </c>
      <c r="C11" s="22">
        <f>'[6]7月考核表'!H18</f>
        <v>1584</v>
      </c>
      <c r="D11" s="54">
        <f>'[6]7月考核表'!I18*100</f>
        <v>68.959512407488035</v>
      </c>
      <c r="E11" s="89">
        <f t="shared" si="0"/>
        <v>6</v>
      </c>
    </row>
    <row r="12" spans="1:5" ht="21.75" customHeight="1">
      <c r="A12" s="23" t="s">
        <v>205</v>
      </c>
      <c r="B12" s="22">
        <f>'[6]7月考核表'!E19</f>
        <v>85</v>
      </c>
      <c r="C12" s="22">
        <f>'[6]7月考核表'!H19</f>
        <v>1211</v>
      </c>
      <c r="D12" s="54">
        <f>'[6]7月考核表'!I19*100</f>
        <v>66.283524904214559</v>
      </c>
      <c r="E12" s="89">
        <f t="shared" si="0"/>
        <v>7</v>
      </c>
    </row>
    <row r="13" spans="1:5" ht="21.75" customHeight="1">
      <c r="A13" s="23" t="s">
        <v>206</v>
      </c>
      <c r="B13" s="22">
        <f>'[6]7月考核表'!E20</f>
        <v>102</v>
      </c>
      <c r="C13" s="22">
        <f>'[6]7月考核表'!H20</f>
        <v>1168</v>
      </c>
      <c r="D13" s="54">
        <f>'[6]7月考核表'!I20*100</f>
        <v>64.673311184939095</v>
      </c>
      <c r="E13" s="89">
        <f t="shared" si="0"/>
        <v>8</v>
      </c>
    </row>
    <row r="14" spans="1:5" ht="21.75" customHeight="1">
      <c r="A14" s="23" t="s">
        <v>207</v>
      </c>
      <c r="B14" s="22">
        <f>'[6]7月考核表'!E21</f>
        <v>128</v>
      </c>
      <c r="C14" s="22">
        <f>'[6]7月考核表'!H21</f>
        <v>1184</v>
      </c>
      <c r="D14" s="54">
        <f>'[6]7月考核表'!I21*100</f>
        <v>63.045793397231101</v>
      </c>
      <c r="E14" s="89">
        <f t="shared" si="0"/>
        <v>9</v>
      </c>
    </row>
    <row r="15" spans="1:5" ht="21.75" customHeight="1">
      <c r="A15" s="23" t="s">
        <v>208</v>
      </c>
      <c r="B15" s="22">
        <f>'[6]7月考核表'!E22</f>
        <v>110</v>
      </c>
      <c r="C15" s="22">
        <f>'[6]7月考核表'!H22</f>
        <v>836</v>
      </c>
      <c r="D15" s="54">
        <f>'[6]7月考核表'!I22*100</f>
        <v>62.809917355371901</v>
      </c>
      <c r="E15" s="89">
        <f t="shared" si="0"/>
        <v>10</v>
      </c>
    </row>
    <row r="16" spans="1:5" ht="21.75" customHeight="1">
      <c r="A16" s="23" t="s">
        <v>209</v>
      </c>
      <c r="B16" s="22">
        <f>'[6]7月考核表'!E23</f>
        <v>130</v>
      </c>
      <c r="C16" s="22">
        <f>'[6]7月考核表'!H23</f>
        <v>1180</v>
      </c>
      <c r="D16" s="54">
        <f>'[6]7月考核表'!I23*100</f>
        <v>62.732589048378514</v>
      </c>
      <c r="E16" s="89">
        <f t="shared" si="0"/>
        <v>11</v>
      </c>
    </row>
    <row r="17" spans="1:5" ht="21.75" customHeight="1">
      <c r="A17" s="23" t="s">
        <v>210</v>
      </c>
      <c r="B17" s="22">
        <f>'[6]7月考核表'!E24</f>
        <v>94</v>
      </c>
      <c r="C17" s="22">
        <f>'[6]7月考核表'!H24</f>
        <v>1169</v>
      </c>
      <c r="D17" s="54">
        <f>'[6]7月考核表'!I24*100</f>
        <v>61.204188481675395</v>
      </c>
      <c r="E17" s="89">
        <f t="shared" si="0"/>
        <v>12</v>
      </c>
    </row>
    <row r="18" spans="1:5" ht="21.75" customHeight="1">
      <c r="A18" s="23" t="s">
        <v>211</v>
      </c>
      <c r="B18" s="22">
        <f>'[6]7月考核表'!E25</f>
        <v>63</v>
      </c>
      <c r="C18" s="22">
        <f>'[6]7月考核表'!H25</f>
        <v>1495</v>
      </c>
      <c r="D18" s="54">
        <f>'[6]7月考核表'!I25*100</f>
        <v>54.284676833696444</v>
      </c>
      <c r="E18" s="89">
        <f t="shared" si="0"/>
        <v>13</v>
      </c>
    </row>
    <row r="19" spans="1:5" ht="21.75" customHeight="1">
      <c r="A19" s="23" t="s">
        <v>212</v>
      </c>
      <c r="B19" s="22">
        <f>'[6]7月考核表'!E26</f>
        <v>36</v>
      </c>
      <c r="C19" s="22">
        <f>'[6]7月考核表'!H26</f>
        <v>870</v>
      </c>
      <c r="D19" s="54">
        <f>'[6]7月考核表'!I26*100</f>
        <v>53.604436229205177</v>
      </c>
      <c r="E19" s="89">
        <f t="shared" si="0"/>
        <v>14</v>
      </c>
    </row>
    <row r="20" spans="1:5" ht="21.75" customHeight="1">
      <c r="A20" s="23" t="s">
        <v>213</v>
      </c>
      <c r="B20" s="22">
        <f>'[6]7月考核表'!E27</f>
        <v>252</v>
      </c>
      <c r="C20" s="22">
        <f>'[6]7月考核表'!H27</f>
        <v>2104</v>
      </c>
      <c r="D20" s="54">
        <f>'[6]7月考核表'!I27*100</f>
        <v>51.279551547648062</v>
      </c>
      <c r="E20" s="89">
        <f t="shared" si="0"/>
        <v>15</v>
      </c>
    </row>
    <row r="21" spans="1:5" ht="21.75" customHeight="1">
      <c r="A21" s="23" t="s">
        <v>214</v>
      </c>
      <c r="B21" s="22">
        <f>'[6]7月考核表'!E28</f>
        <v>125</v>
      </c>
      <c r="C21" s="22">
        <f>'[6]7月考核表'!H28</f>
        <v>1128</v>
      </c>
      <c r="D21" s="54">
        <f>'[6]7月考核表'!I28*100</f>
        <v>51.063829787234042</v>
      </c>
      <c r="E21" s="89">
        <f t="shared" si="0"/>
        <v>16</v>
      </c>
    </row>
    <row r="22" spans="1:5" ht="21.75" customHeight="1">
      <c r="A22" s="23" t="s">
        <v>215</v>
      </c>
      <c r="B22" s="22">
        <f>'[6]7月考核表'!E29</f>
        <v>119</v>
      </c>
      <c r="C22" s="22">
        <f>'[6]7月考核表'!H29</f>
        <v>1422</v>
      </c>
      <c r="D22" s="54">
        <f>'[6]7月考核表'!I29*100</f>
        <v>43.406593406593409</v>
      </c>
      <c r="E22" s="89">
        <f t="shared" si="0"/>
        <v>17</v>
      </c>
    </row>
    <row r="23" spans="1:5" ht="21.75" customHeight="1">
      <c r="A23" s="23" t="s">
        <v>216</v>
      </c>
      <c r="B23" s="22">
        <f>'[6]7月考核表'!E30</f>
        <v>192</v>
      </c>
      <c r="C23" s="22">
        <f>'[6]7月考核表'!H30</f>
        <v>1372</v>
      </c>
      <c r="D23" s="54">
        <f>'[6]7月考核表'!I30*100</f>
        <v>43.362831858407077</v>
      </c>
      <c r="E23" s="89">
        <f t="shared" si="0"/>
        <v>18</v>
      </c>
    </row>
    <row r="24" spans="1:5" ht="21.75" customHeight="1">
      <c r="A24" s="23" t="s">
        <v>217</v>
      </c>
      <c r="B24" s="22">
        <f>'[6]7月考核表'!E31</f>
        <v>130</v>
      </c>
      <c r="C24" s="22">
        <f>'[6]7月考核表'!H31</f>
        <v>1132</v>
      </c>
      <c r="D24" s="54">
        <f>'[6]7月考核表'!I31*100</f>
        <v>41.848428835489834</v>
      </c>
      <c r="E24" s="89">
        <f t="shared" si="0"/>
        <v>19</v>
      </c>
    </row>
    <row r="25" spans="1:5" ht="21.75" customHeight="1">
      <c r="A25" s="29" t="s">
        <v>218</v>
      </c>
      <c r="B25" s="25">
        <f>'[6]7月考核表'!E32</f>
        <v>113</v>
      </c>
      <c r="C25" s="25">
        <f>'[6]7月考核表'!H32</f>
        <v>820</v>
      </c>
      <c r="D25" s="55">
        <f>'[6]7月考核表'!I32*100</f>
        <v>39.46102021174206</v>
      </c>
      <c r="E25" s="89">
        <f t="shared" si="0"/>
        <v>20</v>
      </c>
    </row>
    <row r="26" spans="1:5">
      <c r="A26" s="44"/>
      <c r="B26" s="44"/>
      <c r="C26" s="44"/>
      <c r="D26" s="44"/>
      <c r="E26" s="44"/>
    </row>
  </sheetData>
  <mergeCells count="7">
    <mergeCell ref="A3:A4"/>
    <mergeCell ref="B3:B4"/>
    <mergeCell ref="E3:E4"/>
    <mergeCell ref="A1:E1"/>
    <mergeCell ref="A2:E2"/>
    <mergeCell ref="C3:C4"/>
    <mergeCell ref="D3:D4"/>
  </mergeCells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0"/>
  <sheetViews>
    <sheetView workbookViewId="0">
      <selection activeCell="A6" sqref="A6"/>
    </sheetView>
  </sheetViews>
  <sheetFormatPr defaultRowHeight="13.5"/>
  <cols>
    <col min="1" max="1" width="19.25" customWidth="1"/>
    <col min="2" max="3" width="14.625" customWidth="1"/>
    <col min="5" max="5" width="9" hidden="1" customWidth="1"/>
    <col min="6" max="6" width="0" hidden="1" customWidth="1"/>
  </cols>
  <sheetData>
    <row r="1" spans="1:6" ht="29.25" customHeight="1">
      <c r="A1" s="92" t="s">
        <v>228</v>
      </c>
      <c r="B1" s="92"/>
      <c r="C1" s="92"/>
    </row>
    <row r="2" spans="1:6">
      <c r="A2" s="116" t="s">
        <v>222</v>
      </c>
      <c r="B2" s="116"/>
      <c r="C2" s="116"/>
    </row>
    <row r="3" spans="1:6" ht="29.25" customHeight="1" thickBot="1">
      <c r="A3" s="36" t="s">
        <v>20</v>
      </c>
      <c r="B3" s="37" t="s">
        <v>223</v>
      </c>
      <c r="C3" s="38" t="s">
        <v>56</v>
      </c>
      <c r="E3" s="56" t="s">
        <v>292</v>
      </c>
    </row>
    <row r="4" spans="1:6" ht="58.5" customHeight="1" thickBot="1">
      <c r="A4" s="32" t="s">
        <v>224</v>
      </c>
      <c r="B4" s="51">
        <v>1774482</v>
      </c>
      <c r="C4" s="61">
        <f>B4/E4*100-100</f>
        <v>14.440994089251348</v>
      </c>
      <c r="E4" s="57">
        <v>1550565</v>
      </c>
      <c r="F4">
        <f>(B4+OLE_LINK4)/(E4+E7)</f>
        <v>1.1109926508725276</v>
      </c>
    </row>
    <row r="5" spans="1:6" ht="58.5" customHeight="1" thickBot="1">
      <c r="A5" s="32" t="s">
        <v>225</v>
      </c>
      <c r="B5" s="22">
        <v>542459</v>
      </c>
      <c r="C5" s="60">
        <f t="shared" ref="C5:C9" si="0">B5/E5*100-100</f>
        <v>2.757519388068232</v>
      </c>
      <c r="E5" s="58">
        <v>527902</v>
      </c>
    </row>
    <row r="6" spans="1:6" ht="58.5" customHeight="1" thickBot="1">
      <c r="A6" s="32" t="s">
        <v>230</v>
      </c>
      <c r="B6" s="22">
        <v>1173329</v>
      </c>
      <c r="C6" s="60">
        <f t="shared" si="0"/>
        <v>17.921208911258262</v>
      </c>
      <c r="E6" s="58">
        <v>995011</v>
      </c>
    </row>
    <row r="7" spans="1:6" ht="58.5" customHeight="1" thickBot="1">
      <c r="A7" s="32" t="s">
        <v>226</v>
      </c>
      <c r="B7" s="22">
        <v>3816213</v>
      </c>
      <c r="C7" s="60">
        <f t="shared" si="0"/>
        <v>9.610991737412462</v>
      </c>
      <c r="E7" s="58">
        <v>3481597</v>
      </c>
    </row>
    <row r="8" spans="1:6" ht="58.5" customHeight="1" thickBot="1">
      <c r="A8" s="32" t="s">
        <v>227</v>
      </c>
      <c r="B8" s="22">
        <f>36800+122668</f>
        <v>159468</v>
      </c>
      <c r="C8" s="60">
        <f t="shared" si="0"/>
        <v>26.686580444246715</v>
      </c>
      <c r="E8" s="58">
        <v>125876</v>
      </c>
    </row>
    <row r="9" spans="1:6" ht="58.5" customHeight="1" thickBot="1">
      <c r="A9" s="29" t="s">
        <v>229</v>
      </c>
      <c r="B9" s="25">
        <v>3277360</v>
      </c>
      <c r="C9" s="62">
        <f t="shared" si="0"/>
        <v>10.443311937924008</v>
      </c>
      <c r="E9" s="59">
        <v>2967459</v>
      </c>
    </row>
    <row r="10" spans="1:6" ht="14.25" thickTop="1"/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8"/>
  <sheetViews>
    <sheetView workbookViewId="0">
      <selection activeCell="A3" sqref="A3:F3"/>
    </sheetView>
  </sheetViews>
  <sheetFormatPr defaultRowHeight="13.5"/>
  <cols>
    <col min="1" max="1" width="21.5" customWidth="1"/>
    <col min="3" max="3" width="10" bestFit="1" customWidth="1"/>
    <col min="4" max="4" width="12.75" bestFit="1" customWidth="1"/>
    <col min="5" max="6" width="10.75" customWidth="1"/>
  </cols>
  <sheetData>
    <row r="1" spans="1:6" s="1" customFormat="1" ht="30.75" customHeight="1">
      <c r="A1" s="92" t="s">
        <v>19</v>
      </c>
      <c r="B1" s="92"/>
      <c r="C1" s="92"/>
      <c r="D1" s="92"/>
      <c r="E1" s="92"/>
      <c r="F1" s="92"/>
    </row>
    <row r="2" spans="1:6" s="1" customFormat="1" ht="22.5">
      <c r="A2" s="92" t="s">
        <v>297</v>
      </c>
      <c r="B2" s="92"/>
      <c r="C2" s="92"/>
      <c r="D2" s="92"/>
      <c r="E2" s="92"/>
      <c r="F2" s="92"/>
    </row>
    <row r="3" spans="1:6" s="1" customFormat="1" ht="21.75">
      <c r="A3" s="130" t="s">
        <v>314</v>
      </c>
      <c r="B3" s="130"/>
      <c r="C3" s="130"/>
      <c r="D3" s="130"/>
      <c r="E3" s="130"/>
      <c r="F3" s="130"/>
    </row>
    <row r="4" spans="1:6" s="1" customFormat="1" ht="30.75" customHeight="1">
      <c r="A4" s="101" t="s">
        <v>20</v>
      </c>
      <c r="B4" s="102"/>
      <c r="C4" s="17" t="s">
        <v>21</v>
      </c>
      <c r="D4" s="17" t="s">
        <v>22</v>
      </c>
      <c r="E4" s="17" t="s">
        <v>23</v>
      </c>
      <c r="F4" s="18" t="s">
        <v>5</v>
      </c>
    </row>
    <row r="5" spans="1:6" s="1" customFormat="1" ht="33" customHeight="1">
      <c r="A5" s="99" t="s">
        <v>301</v>
      </c>
      <c r="B5" s="19" t="s">
        <v>9</v>
      </c>
      <c r="C5" s="20">
        <v>450933</v>
      </c>
      <c r="D5" s="20">
        <v>20517</v>
      </c>
      <c r="E5" s="72">
        <f>全市各县区经济情况!C5</f>
        <v>891.2</v>
      </c>
      <c r="F5" s="21">
        <f>全市各县区经济情况!G5</f>
        <v>160.19999999999999</v>
      </c>
    </row>
    <row r="6" spans="1:6" s="1" customFormat="1" ht="33" customHeight="1">
      <c r="A6" s="99"/>
      <c r="B6" s="19" t="s">
        <v>10</v>
      </c>
      <c r="C6" s="54">
        <v>6.3</v>
      </c>
      <c r="D6" s="54">
        <v>7.9</v>
      </c>
      <c r="E6" s="60">
        <f>全市各县区经济情况!C6</f>
        <v>7</v>
      </c>
      <c r="F6" s="83">
        <f>全市各县区经济情况!G6</f>
        <v>3</v>
      </c>
    </row>
    <row r="7" spans="1:6" s="86" customFormat="1" ht="33" customHeight="1">
      <c r="A7" s="67" t="s">
        <v>16</v>
      </c>
      <c r="B7" s="70" t="s">
        <v>10</v>
      </c>
      <c r="C7" s="71">
        <v>5.8</v>
      </c>
      <c r="D7" s="54">
        <f>'[1]1GDP、工业、投资、房地产'!$F$18</f>
        <v>8.0997900000000005</v>
      </c>
      <c r="E7" s="72">
        <f>全市各县区经济情况!C8</f>
        <v>9.6</v>
      </c>
      <c r="F7" s="69">
        <f>全市各县区经济情况!G8</f>
        <v>3.5</v>
      </c>
    </row>
    <row r="8" spans="1:6" s="1" customFormat="1" ht="33" customHeight="1">
      <c r="A8" s="23" t="s">
        <v>17</v>
      </c>
      <c r="B8" s="19" t="s">
        <v>10</v>
      </c>
      <c r="C8" s="20">
        <v>5.7</v>
      </c>
      <c r="D8" s="20">
        <f>'[1]1GDP、工业、投资、房地产'!$N$4</f>
        <v>10.199999999999999</v>
      </c>
      <c r="E8" s="72">
        <f>全市各县区经济情况!C10</f>
        <v>2.9</v>
      </c>
      <c r="F8" s="21">
        <f>全市各县区经济情况!G10</f>
        <v>-24.4</v>
      </c>
    </row>
    <row r="9" spans="1:6" s="1" customFormat="1" ht="33" customHeight="1">
      <c r="A9" s="99" t="s">
        <v>13</v>
      </c>
      <c r="B9" s="19" t="s">
        <v>9</v>
      </c>
      <c r="C9" s="88">
        <v>228283</v>
      </c>
      <c r="D9" s="48">
        <f>'[1]5内外贸、能源'!$F$4</f>
        <v>11265.78521</v>
      </c>
      <c r="E9" s="60">
        <f>全市各县区经济情况!C12</f>
        <v>457.52194000000003</v>
      </c>
      <c r="F9" s="83">
        <f>全市各县区经济情况!G12</f>
        <v>76.685059999999993</v>
      </c>
    </row>
    <row r="10" spans="1:6" s="1" customFormat="1" ht="33" customHeight="1">
      <c r="A10" s="99"/>
      <c r="B10" s="19" t="s">
        <v>10</v>
      </c>
      <c r="C10" s="20">
        <v>8.3000000000000007</v>
      </c>
      <c r="D10" s="20">
        <f>'[1]5内外贸、能源'!$G$4</f>
        <v>10.3</v>
      </c>
      <c r="E10" s="72">
        <f>全市各县区经济情况!C13</f>
        <v>11.5</v>
      </c>
      <c r="F10" s="21">
        <f>全市各县区经济情况!G13</f>
        <v>11.3</v>
      </c>
    </row>
    <row r="11" spans="1:6" s="1" customFormat="1" ht="33" customHeight="1">
      <c r="A11" s="99" t="s">
        <v>300</v>
      </c>
      <c r="B11" s="19" t="s">
        <v>9</v>
      </c>
      <c r="C11" s="20">
        <v>247743</v>
      </c>
      <c r="D11" s="20">
        <v>10465</v>
      </c>
      <c r="E11" s="72">
        <f>全市各县区经济情况!C15</f>
        <v>331.2</v>
      </c>
      <c r="F11" s="21">
        <f>全市各县区经济情况!G15</f>
        <v>49.6</v>
      </c>
    </row>
    <row r="12" spans="1:6" s="1" customFormat="1" ht="33" customHeight="1">
      <c r="A12" s="99"/>
      <c r="B12" s="19" t="s">
        <v>10</v>
      </c>
      <c r="C12" s="54">
        <v>7</v>
      </c>
      <c r="D12" s="54">
        <v>9.1</v>
      </c>
      <c r="E12" s="60">
        <f>全市各县区经济情况!C16</f>
        <v>5.3</v>
      </c>
      <c r="F12" s="83">
        <f>全市各县区经济情况!G16</f>
        <v>4.5</v>
      </c>
    </row>
    <row r="13" spans="1:6" s="86" customFormat="1" ht="33" customHeight="1">
      <c r="A13" s="99" t="s">
        <v>25</v>
      </c>
      <c r="B13" s="70" t="s">
        <v>9</v>
      </c>
      <c r="C13" s="71" t="s">
        <v>24</v>
      </c>
      <c r="D13" s="48">
        <f>'[1]10财政、金融'!$B$23</f>
        <v>2545.9052999999999</v>
      </c>
      <c r="E13" s="60" t="s">
        <v>313</v>
      </c>
      <c r="F13" s="83">
        <f>财政收支!C8/10000</f>
        <v>10.32</v>
      </c>
    </row>
    <row r="14" spans="1:6" s="86" customFormat="1" ht="33" customHeight="1">
      <c r="A14" s="99"/>
      <c r="B14" s="70" t="s">
        <v>10</v>
      </c>
      <c r="C14" s="54" t="s">
        <v>24</v>
      </c>
      <c r="D14" s="54">
        <f>'[1]10财政、金融'!$C$23</f>
        <v>6</v>
      </c>
      <c r="E14" s="60" t="s">
        <v>313</v>
      </c>
      <c r="F14" s="83">
        <f>财政收支!D8</f>
        <v>-6.8617275705531444</v>
      </c>
    </row>
    <row r="15" spans="1:6" s="1" customFormat="1" ht="33" customHeight="1">
      <c r="A15" s="99" t="s">
        <v>298</v>
      </c>
      <c r="B15" s="19" t="s">
        <v>9</v>
      </c>
      <c r="C15" s="20">
        <v>21342</v>
      </c>
      <c r="D15" s="20">
        <v>18250</v>
      </c>
      <c r="E15" s="72">
        <f>全市各县区经济情况!C18</f>
        <v>18325</v>
      </c>
      <c r="F15" s="21">
        <f>全市各县区经济情况!G18</f>
        <v>18169</v>
      </c>
    </row>
    <row r="16" spans="1:6" s="1" customFormat="1" ht="33" customHeight="1">
      <c r="A16" s="99"/>
      <c r="B16" s="19" t="s">
        <v>10</v>
      </c>
      <c r="C16" s="54">
        <v>8</v>
      </c>
      <c r="D16" s="54">
        <v>8.6999999999999993</v>
      </c>
      <c r="E16" s="60">
        <f>全市各县区经济情况!C19</f>
        <v>9.1</v>
      </c>
      <c r="F16" s="83">
        <f>全市各县区经济情况!G19</f>
        <v>9.1</v>
      </c>
    </row>
    <row r="17" spans="1:6" s="1" customFormat="1" ht="33" customHeight="1">
      <c r="A17" s="99" t="s">
        <v>299</v>
      </c>
      <c r="B17" s="19" t="s">
        <v>9</v>
      </c>
      <c r="C17" s="20">
        <v>7778</v>
      </c>
      <c r="D17" s="20">
        <v>7661</v>
      </c>
      <c r="E17" s="72">
        <f>全市各县区经济情况!C21</f>
        <v>7377</v>
      </c>
      <c r="F17" s="21">
        <f>全市各县区经济情况!G21</f>
        <v>9264</v>
      </c>
    </row>
    <row r="18" spans="1:6" s="1" customFormat="1" ht="33" customHeight="1">
      <c r="A18" s="100"/>
      <c r="B18" s="24" t="s">
        <v>10</v>
      </c>
      <c r="C18" s="55">
        <v>8.9</v>
      </c>
      <c r="D18" s="55">
        <v>9.6</v>
      </c>
      <c r="E18" s="62">
        <f>全市各县区经济情况!C22</f>
        <v>10</v>
      </c>
      <c r="F18" s="129">
        <f>全市各县区经济情况!G22</f>
        <v>9.6999999999999993</v>
      </c>
    </row>
  </sheetData>
  <mergeCells count="10">
    <mergeCell ref="A13:A14"/>
    <mergeCell ref="A15:A16"/>
    <mergeCell ref="A17:A18"/>
    <mergeCell ref="A1:F1"/>
    <mergeCell ref="A2:F2"/>
    <mergeCell ref="A3:F3"/>
    <mergeCell ref="A9:A10"/>
    <mergeCell ref="A11:A12"/>
    <mergeCell ref="A4:B4"/>
    <mergeCell ref="A5:A6"/>
  </mergeCells>
  <phoneticPr fontId="7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6"/>
  <sheetViews>
    <sheetView workbookViewId="0">
      <selection activeCell="A7" sqref="A7"/>
    </sheetView>
  </sheetViews>
  <sheetFormatPr defaultRowHeight="13.5"/>
  <cols>
    <col min="1" max="1" width="30.625" customWidth="1"/>
    <col min="2" max="2" width="15.625" customWidth="1"/>
    <col min="3" max="3" width="12.875" customWidth="1"/>
  </cols>
  <sheetData>
    <row r="1" spans="1:3" ht="20.25">
      <c r="A1" s="117" t="s">
        <v>231</v>
      </c>
      <c r="B1" s="117"/>
      <c r="C1" s="117"/>
    </row>
    <row r="2" spans="1:3" ht="14.25">
      <c r="A2" s="111" t="s">
        <v>30</v>
      </c>
      <c r="B2" s="111"/>
      <c r="C2" s="111"/>
    </row>
    <row r="3" spans="1:3">
      <c r="A3" s="5" t="s">
        <v>232</v>
      </c>
    </row>
    <row r="4" spans="1:3" ht="39" customHeight="1">
      <c r="A4" s="36" t="s">
        <v>20</v>
      </c>
      <c r="B4" s="37" t="s">
        <v>233</v>
      </c>
      <c r="C4" s="38" t="s">
        <v>56</v>
      </c>
    </row>
    <row r="5" spans="1:3" ht="39" customHeight="1">
      <c r="A5" s="32" t="s">
        <v>234</v>
      </c>
      <c r="B5" s="20">
        <v>677</v>
      </c>
      <c r="C5" s="27">
        <v>-16.100000000000001</v>
      </c>
    </row>
    <row r="6" spans="1:3" ht="39" customHeight="1">
      <c r="A6" s="32" t="s">
        <v>235</v>
      </c>
      <c r="B6" s="20">
        <v>677</v>
      </c>
      <c r="C6" s="27">
        <v>-16</v>
      </c>
    </row>
    <row r="7" spans="1:3" ht="39" customHeight="1">
      <c r="A7" s="32" t="s">
        <v>236</v>
      </c>
      <c r="B7" s="20">
        <v>0.4</v>
      </c>
      <c r="C7" s="27">
        <v>-75</v>
      </c>
    </row>
    <row r="8" spans="1:3" ht="39" customHeight="1">
      <c r="A8" s="32" t="s">
        <v>237</v>
      </c>
      <c r="B8" s="20">
        <v>41043</v>
      </c>
      <c r="C8" s="27">
        <v>-8.3000000000000007</v>
      </c>
    </row>
    <row r="9" spans="1:3" ht="39" customHeight="1">
      <c r="A9" s="32" t="s">
        <v>235</v>
      </c>
      <c r="B9" s="20">
        <v>41039</v>
      </c>
      <c r="C9" s="27">
        <v>-8.3000000000000007</v>
      </c>
    </row>
    <row r="10" spans="1:3" ht="39" customHeight="1">
      <c r="A10" s="32" t="s">
        <v>236</v>
      </c>
      <c r="B10" s="20">
        <v>4.0999999999999996</v>
      </c>
      <c r="C10" s="27">
        <v>-53.1</v>
      </c>
    </row>
    <row r="11" spans="1:3" ht="39" customHeight="1">
      <c r="A11" s="32" t="s">
        <v>238</v>
      </c>
      <c r="B11" s="20">
        <v>1611</v>
      </c>
      <c r="C11" s="27">
        <v>8</v>
      </c>
    </row>
    <row r="12" spans="1:3" ht="39" customHeight="1">
      <c r="A12" s="32" t="s">
        <v>235</v>
      </c>
      <c r="B12" s="20">
        <v>1388</v>
      </c>
      <c r="C12" s="27">
        <v>3.7</v>
      </c>
    </row>
    <row r="13" spans="1:3" ht="39" customHeight="1">
      <c r="A13" s="32" t="s">
        <v>236</v>
      </c>
      <c r="B13" s="20">
        <v>223</v>
      </c>
      <c r="C13" s="27">
        <v>44.5</v>
      </c>
    </row>
    <row r="14" spans="1:3" ht="39" customHeight="1">
      <c r="A14" s="32" t="s">
        <v>239</v>
      </c>
      <c r="B14" s="20">
        <v>494305</v>
      </c>
      <c r="C14" s="27">
        <v>10.6</v>
      </c>
    </row>
    <row r="15" spans="1:3" ht="39" customHeight="1">
      <c r="A15" s="32" t="s">
        <v>235</v>
      </c>
      <c r="B15" s="20">
        <v>221261</v>
      </c>
      <c r="C15" s="27">
        <v>8.5</v>
      </c>
    </row>
    <row r="16" spans="1:3" ht="39" customHeight="1">
      <c r="A16" s="31" t="s">
        <v>236</v>
      </c>
      <c r="B16" s="25">
        <v>273044</v>
      </c>
      <c r="C16" s="30">
        <v>12.3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5"/>
  <sheetViews>
    <sheetView workbookViewId="0">
      <selection activeCell="B9" sqref="B9"/>
    </sheetView>
  </sheetViews>
  <sheetFormatPr defaultRowHeight="13.5"/>
  <cols>
    <col min="1" max="1" width="27.5" customWidth="1"/>
    <col min="2" max="2" width="20.5" customWidth="1"/>
    <col min="3" max="3" width="20.5" style="47" customWidth="1"/>
  </cols>
  <sheetData>
    <row r="1" spans="1:3" ht="20.25">
      <c r="A1" s="117" t="s">
        <v>240</v>
      </c>
      <c r="B1" s="117"/>
      <c r="C1" s="117"/>
    </row>
    <row r="2" spans="1:3">
      <c r="A2" s="116" t="s">
        <v>241</v>
      </c>
      <c r="B2" s="116"/>
      <c r="C2" s="116"/>
    </row>
    <row r="3" spans="1:3" ht="32.25" customHeight="1">
      <c r="A3" s="36" t="s">
        <v>20</v>
      </c>
      <c r="B3" s="37" t="s">
        <v>223</v>
      </c>
      <c r="C3" s="38" t="s">
        <v>56</v>
      </c>
    </row>
    <row r="4" spans="1:3" ht="32.25" customHeight="1">
      <c r="A4" s="32" t="s">
        <v>242</v>
      </c>
      <c r="B4" s="48">
        <f>'[7]全社会用电量   '!B4</f>
        <v>65554.827099999995</v>
      </c>
      <c r="C4" s="73">
        <f>'[7]全社会用电量   '!C4</f>
        <v>10.727478156496041</v>
      </c>
    </row>
    <row r="5" spans="1:3" ht="32.25" customHeight="1">
      <c r="A5" s="32" t="s">
        <v>248</v>
      </c>
      <c r="B5" s="48">
        <f>'[7]全社会用电量   '!B5</f>
        <v>45819.054700000001</v>
      </c>
      <c r="C5" s="73">
        <f>'[7]全社会用电量   '!C5</f>
        <v>17.270266519403709</v>
      </c>
    </row>
    <row r="6" spans="1:3" ht="32.25" customHeight="1">
      <c r="A6" s="32" t="s">
        <v>33</v>
      </c>
      <c r="B6" s="48">
        <f>'[7]全社会用电量   '!B6</f>
        <v>807.56860000000006</v>
      </c>
      <c r="C6" s="73">
        <f>'[7]全社会用电量   '!C6</f>
        <v>13.996364565966246</v>
      </c>
    </row>
    <row r="7" spans="1:3" ht="32.25" customHeight="1">
      <c r="A7" s="32" t="s">
        <v>34</v>
      </c>
      <c r="B7" s="48">
        <f>'[7]全社会用电量   '!B7</f>
        <v>34155.862300000001</v>
      </c>
      <c r="C7" s="73">
        <f>'[7]全社会用电量   '!C7</f>
        <v>19.838099534384511</v>
      </c>
    </row>
    <row r="8" spans="1:3" ht="32.25" customHeight="1">
      <c r="A8" s="32" t="s">
        <v>39</v>
      </c>
      <c r="B8" s="48">
        <f>'[7]全社会用电量   '!B8</f>
        <v>32446.518</v>
      </c>
      <c r="C8" s="73">
        <f>'[7]全社会用电量   '!C8</f>
        <v>18.427331461720332</v>
      </c>
    </row>
    <row r="9" spans="1:3" ht="32.25" customHeight="1">
      <c r="A9" s="32" t="s">
        <v>243</v>
      </c>
      <c r="B9" s="48">
        <f>'[7]全社会用电量   '!B9</f>
        <v>3554.3199</v>
      </c>
      <c r="C9" s="73">
        <f>'[7]全社会用电量   '!C9</f>
        <v>21.058057781593796</v>
      </c>
    </row>
    <row r="10" spans="1:3" ht="32.25" customHeight="1">
      <c r="A10" s="32" t="s">
        <v>244</v>
      </c>
      <c r="B10" s="48">
        <f>'[7]全社会用电量   '!B10</f>
        <v>24815.980200000002</v>
      </c>
      <c r="C10" s="73">
        <f>'[7]全社会用电量   '!C10</f>
        <v>20.81</v>
      </c>
    </row>
    <row r="11" spans="1:3" ht="32.25" customHeight="1">
      <c r="A11" s="32" t="s">
        <v>245</v>
      </c>
      <c r="B11" s="48">
        <f>'[7]全社会用电量   '!B11</f>
        <v>4076.2179000000001</v>
      </c>
      <c r="C11" s="73">
        <f>'[7]全社会用电量   '!C11</f>
        <v>3.9570529342898286</v>
      </c>
    </row>
    <row r="12" spans="1:3" ht="32.25" customHeight="1">
      <c r="A12" s="32" t="s">
        <v>40</v>
      </c>
      <c r="B12" s="48">
        <f>'[7]全社会用电量   '!B12</f>
        <v>10855.623799999999</v>
      </c>
      <c r="C12" s="73">
        <f>'[7]全社会用电量   '!C12</f>
        <v>10.083723418526747</v>
      </c>
    </row>
    <row r="13" spans="1:3" ht="32.25" customHeight="1">
      <c r="A13" s="32" t="s">
        <v>249</v>
      </c>
      <c r="B13" s="48">
        <f>'[7]全社会用电量   '!B13</f>
        <v>19735.772400000002</v>
      </c>
      <c r="C13" s="73">
        <f>'[7]全社会用电量   '!C13</f>
        <v>-1.9702196437792252</v>
      </c>
    </row>
    <row r="14" spans="1:3" ht="32.25" customHeight="1">
      <c r="A14" s="32" t="s">
        <v>246</v>
      </c>
      <c r="B14" s="48">
        <f>'[7]全社会用电量   '!B14</f>
        <v>2853.6143000000002</v>
      </c>
      <c r="C14" s="73">
        <f>'[7]全社会用电量   '!C14</f>
        <v>7.0901618011802503</v>
      </c>
    </row>
    <row r="15" spans="1:3" ht="32.25" customHeight="1">
      <c r="A15" s="31" t="s">
        <v>247</v>
      </c>
      <c r="B15" s="49">
        <f>'[7]全社会用电量   '!B15</f>
        <v>16882.158100000001</v>
      </c>
      <c r="C15" s="74">
        <f>'[7]全社会用电量   '!C15</f>
        <v>-3.3689663372330259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12"/>
  <sheetViews>
    <sheetView workbookViewId="0">
      <selection activeCell="L15" sqref="L15"/>
    </sheetView>
  </sheetViews>
  <sheetFormatPr defaultRowHeight="13.5"/>
  <cols>
    <col min="1" max="1" width="17.625" customWidth="1"/>
    <col min="2" max="3" width="13.125" customWidth="1"/>
    <col min="4" max="4" width="13.125" style="47" customWidth="1"/>
  </cols>
  <sheetData>
    <row r="1" spans="1:4" ht="19.5">
      <c r="A1" s="92" t="s">
        <v>250</v>
      </c>
      <c r="B1" s="92"/>
      <c r="C1" s="92"/>
      <c r="D1" s="92"/>
    </row>
    <row r="2" spans="1:4">
      <c r="A2" s="45"/>
    </row>
    <row r="3" spans="1:4" ht="54" customHeight="1">
      <c r="A3" s="39" t="s">
        <v>251</v>
      </c>
      <c r="B3" s="17" t="s">
        <v>261</v>
      </c>
      <c r="C3" s="17" t="s">
        <v>262</v>
      </c>
      <c r="D3" s="63" t="s">
        <v>263</v>
      </c>
    </row>
    <row r="4" spans="1:4" ht="54" customHeight="1">
      <c r="A4" s="32" t="s">
        <v>252</v>
      </c>
      <c r="B4" s="54">
        <f>'[7]居民消费价格指数   '!B4</f>
        <v>100.89642548</v>
      </c>
      <c r="C4" s="54">
        <f>'[7]居民消费价格指数   '!C4</f>
        <v>101.41410221</v>
      </c>
      <c r="D4" s="60">
        <f>'[7]居民消费价格指数   '!D4</f>
        <v>100.62837359</v>
      </c>
    </row>
    <row r="5" spans="1:4" ht="54" customHeight="1">
      <c r="A5" s="33" t="s">
        <v>253</v>
      </c>
      <c r="B5" s="54">
        <f>'[7]居民消费价格指数   '!B5</f>
        <v>102.63161232</v>
      </c>
      <c r="C5" s="54">
        <f>'[7]居民消费价格指数   '!C5</f>
        <v>106.30067105000001</v>
      </c>
      <c r="D5" s="60">
        <f>'[7]居民消费价格指数   '!D5</f>
        <v>102.7586489</v>
      </c>
    </row>
    <row r="6" spans="1:4" ht="54" customHeight="1">
      <c r="A6" s="32" t="s">
        <v>254</v>
      </c>
      <c r="B6" s="54">
        <f>'[7]居民消费价格指数   '!B6</f>
        <v>100</v>
      </c>
      <c r="C6" s="54">
        <f>'[7]居民消费价格指数   '!C6</f>
        <v>100</v>
      </c>
      <c r="D6" s="60">
        <f>'[7]居民消费价格指数   '!D6</f>
        <v>100</v>
      </c>
    </row>
    <row r="7" spans="1:4" ht="54" customHeight="1">
      <c r="A7" s="32" t="s">
        <v>255</v>
      </c>
      <c r="B7" s="54">
        <f>'[7]居民消费价格指数   '!B7</f>
        <v>100</v>
      </c>
      <c r="C7" s="54">
        <f>'[7]居民消费价格指数   '!C7</f>
        <v>100</v>
      </c>
      <c r="D7" s="60">
        <f>'[7]居民消费价格指数   '!D7</f>
        <v>99.981188250000002</v>
      </c>
    </row>
    <row r="8" spans="1:4" ht="54" customHeight="1">
      <c r="A8" s="32" t="s">
        <v>256</v>
      </c>
      <c r="B8" s="54">
        <f>'[7]居民消费价格指数   '!B8</f>
        <v>100</v>
      </c>
      <c r="C8" s="54">
        <f>'[7]居民消费价格指数   '!C8</f>
        <v>100.12438397</v>
      </c>
      <c r="D8" s="60">
        <f>'[7]居民消费价格指数   '!D8</f>
        <v>100.11197491</v>
      </c>
    </row>
    <row r="9" spans="1:4" ht="54" customHeight="1">
      <c r="A9" s="32" t="s">
        <v>257</v>
      </c>
      <c r="B9" s="54">
        <f>'[7]居民消费价格指数   '!B9</f>
        <v>100.25867528000001</v>
      </c>
      <c r="C9" s="54">
        <f>'[7]居民消费价格指数   '!C9</f>
        <v>97.54470302</v>
      </c>
      <c r="D9" s="60">
        <f>'[7]居民消费价格指数   '!D9</f>
        <v>99.092301849999998</v>
      </c>
    </row>
    <row r="10" spans="1:4" ht="54" customHeight="1">
      <c r="A10" s="32" t="s">
        <v>258</v>
      </c>
      <c r="B10" s="54">
        <f>'[7]居民消费价格指数   '!B10</f>
        <v>100</v>
      </c>
      <c r="C10" s="54">
        <f>'[7]居民消费价格指数   '!C10</f>
        <v>97.264271379999997</v>
      </c>
      <c r="D10" s="60">
        <f>'[7]居民消费价格指数   '!D10</f>
        <v>98.440240320000001</v>
      </c>
    </row>
    <row r="11" spans="1:4" ht="54" customHeight="1">
      <c r="A11" s="32" t="s">
        <v>259</v>
      </c>
      <c r="B11" s="54">
        <f>'[7]居民消费价格指数   '!B11</f>
        <v>100</v>
      </c>
      <c r="C11" s="54">
        <f>'[7]居民消费价格指数   '!C11</f>
        <v>100</v>
      </c>
      <c r="D11" s="60">
        <f>'[7]居民消费价格指数   '!D11</f>
        <v>100</v>
      </c>
    </row>
    <row r="12" spans="1:4" ht="54" customHeight="1">
      <c r="A12" s="31" t="s">
        <v>260</v>
      </c>
      <c r="B12" s="55">
        <f>'[7]居民消费价格指数   '!B12</f>
        <v>100</v>
      </c>
      <c r="C12" s="55">
        <f>'[7]居民消费价格指数   '!C12</f>
        <v>100</v>
      </c>
      <c r="D12" s="62">
        <f>'[7]居民消费价格指数   '!D12</f>
        <v>100</v>
      </c>
    </row>
  </sheetData>
  <mergeCells count="1">
    <mergeCell ref="A1:D1"/>
  </mergeCells>
  <phoneticPr fontId="7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4"/>
  <sheetViews>
    <sheetView tabSelected="1" workbookViewId="0">
      <selection activeCell="J17" sqref="J17"/>
    </sheetView>
  </sheetViews>
  <sheetFormatPr defaultRowHeight="13.5"/>
  <cols>
    <col min="1" max="3" width="18.125" customWidth="1"/>
  </cols>
  <sheetData>
    <row r="1" spans="1:3" ht="19.5">
      <c r="A1" s="122" t="s">
        <v>294</v>
      </c>
      <c r="B1" s="122"/>
      <c r="C1" s="122"/>
    </row>
    <row r="2" spans="1:3" ht="20.25">
      <c r="A2" s="46"/>
    </row>
    <row r="3" spans="1:3" ht="24" customHeight="1">
      <c r="A3" s="39" t="s">
        <v>264</v>
      </c>
      <c r="B3" s="17" t="s">
        <v>108</v>
      </c>
      <c r="C3" s="40" t="s">
        <v>265</v>
      </c>
    </row>
    <row r="4" spans="1:3" ht="24" customHeight="1">
      <c r="A4" s="23" t="s">
        <v>266</v>
      </c>
      <c r="B4" s="19" t="s">
        <v>267</v>
      </c>
      <c r="C4" s="27">
        <f>'[7]7月25日主要消费品价格  '!C4</f>
        <v>2.8</v>
      </c>
    </row>
    <row r="5" spans="1:3" ht="24" customHeight="1">
      <c r="A5" s="23" t="s">
        <v>268</v>
      </c>
      <c r="B5" s="19" t="s">
        <v>267</v>
      </c>
      <c r="C5" s="64">
        <f>'[7]7月25日主要消费品价格  '!C5</f>
        <v>6</v>
      </c>
    </row>
    <row r="6" spans="1:3" ht="24" customHeight="1">
      <c r="A6" s="23" t="s">
        <v>269</v>
      </c>
      <c r="B6" s="19" t="s">
        <v>267</v>
      </c>
      <c r="C6" s="64">
        <f>'[7]7月25日主要消费品价格  '!C6</f>
        <v>17</v>
      </c>
    </row>
    <row r="7" spans="1:3" ht="24" customHeight="1">
      <c r="A7" s="23" t="s">
        <v>270</v>
      </c>
      <c r="B7" s="19" t="s">
        <v>267</v>
      </c>
      <c r="C7" s="64">
        <f>'[7]7月25日主要消费品价格  '!C7</f>
        <v>12</v>
      </c>
    </row>
    <row r="8" spans="1:3" ht="24" customHeight="1">
      <c r="A8" s="23" t="s">
        <v>271</v>
      </c>
      <c r="B8" s="19" t="s">
        <v>267</v>
      </c>
      <c r="C8" s="64">
        <f>'[7]7月25日主要消费品价格  '!C8</f>
        <v>15</v>
      </c>
    </row>
    <row r="9" spans="1:3" ht="24" customHeight="1">
      <c r="A9" s="23" t="s">
        <v>272</v>
      </c>
      <c r="B9" s="19" t="s">
        <v>267</v>
      </c>
      <c r="C9" s="64">
        <f>'[7]7月25日主要消费品价格  '!C9</f>
        <v>38</v>
      </c>
    </row>
    <row r="10" spans="1:3" ht="24" customHeight="1">
      <c r="A10" s="23" t="s">
        <v>273</v>
      </c>
      <c r="B10" s="19" t="s">
        <v>267</v>
      </c>
      <c r="C10" s="64">
        <f>'[7]7月25日主要消费品价格  '!C10</f>
        <v>11</v>
      </c>
    </row>
    <row r="11" spans="1:3" ht="24" customHeight="1">
      <c r="A11" s="23" t="s">
        <v>274</v>
      </c>
      <c r="B11" s="19" t="s">
        <v>267</v>
      </c>
      <c r="C11" s="64">
        <f>'[7]7月25日主要消费品价格  '!C11</f>
        <v>6</v>
      </c>
    </row>
    <row r="12" spans="1:3" ht="24" customHeight="1">
      <c r="A12" s="23" t="s">
        <v>275</v>
      </c>
      <c r="B12" s="19" t="s">
        <v>267</v>
      </c>
      <c r="C12" s="64">
        <f>'[7]7月25日主要消费品价格  '!C12</f>
        <v>6</v>
      </c>
    </row>
    <row r="13" spans="1:3" ht="24" customHeight="1">
      <c r="A13" s="23" t="s">
        <v>276</v>
      </c>
      <c r="B13" s="19" t="s">
        <v>267</v>
      </c>
      <c r="C13" s="64">
        <f>'[7]7月25日主要消费品价格  '!C13</f>
        <v>10</v>
      </c>
    </row>
    <row r="14" spans="1:3" ht="24" customHeight="1">
      <c r="A14" s="23" t="s">
        <v>277</v>
      </c>
      <c r="B14" s="19" t="s">
        <v>267</v>
      </c>
      <c r="C14" s="64">
        <f>'[7]7月25日主要消费品价格  '!C14</f>
        <v>4</v>
      </c>
    </row>
    <row r="15" spans="1:3" ht="24" customHeight="1">
      <c r="A15" s="23" t="s">
        <v>278</v>
      </c>
      <c r="B15" s="19" t="s">
        <v>267</v>
      </c>
      <c r="C15" s="64">
        <f>'[7]7月25日主要消费品价格  '!C15</f>
        <v>4</v>
      </c>
    </row>
    <row r="16" spans="1:3" ht="24" customHeight="1">
      <c r="A16" s="23" t="s">
        <v>279</v>
      </c>
      <c r="B16" s="19" t="s">
        <v>267</v>
      </c>
      <c r="C16" s="64">
        <f>'[7]7月25日主要消费品价格  '!C16</f>
        <v>14</v>
      </c>
    </row>
    <row r="17" spans="1:3" ht="24" customHeight="1">
      <c r="A17" s="23" t="s">
        <v>280</v>
      </c>
      <c r="B17" s="19" t="s">
        <v>267</v>
      </c>
      <c r="C17" s="64">
        <f>'[7]7月25日主要消费品价格  '!C17</f>
        <v>4.5</v>
      </c>
    </row>
    <row r="18" spans="1:3" ht="24" customHeight="1">
      <c r="A18" s="23" t="s">
        <v>281</v>
      </c>
      <c r="B18" s="19" t="s">
        <v>291</v>
      </c>
      <c r="C18" s="64">
        <f>'[7]7月25日主要消费品价格  '!C18</f>
        <v>149.9</v>
      </c>
    </row>
    <row r="19" spans="1:3" ht="24" customHeight="1">
      <c r="A19" s="23" t="s">
        <v>282</v>
      </c>
      <c r="B19" s="19" t="s">
        <v>291</v>
      </c>
      <c r="C19" s="64">
        <f>'[7]7月25日主要消费品价格  '!C19</f>
        <v>67.900000000000006</v>
      </c>
    </row>
    <row r="20" spans="1:3" ht="24" customHeight="1">
      <c r="A20" s="23" t="s">
        <v>283</v>
      </c>
      <c r="B20" s="19" t="s">
        <v>284</v>
      </c>
      <c r="C20" s="64">
        <f>'[7]7月25日主要消费品价格  '!C20</f>
        <v>368</v>
      </c>
    </row>
    <row r="21" spans="1:3" ht="24" customHeight="1">
      <c r="A21" s="23" t="s">
        <v>285</v>
      </c>
      <c r="B21" s="19" t="s">
        <v>286</v>
      </c>
      <c r="C21" s="64">
        <f>'[7]7月25日主要消费品价格  '!C21</f>
        <v>6.81</v>
      </c>
    </row>
    <row r="22" spans="1:3" ht="24" customHeight="1">
      <c r="A22" s="23" t="s">
        <v>287</v>
      </c>
      <c r="B22" s="19" t="s">
        <v>286</v>
      </c>
      <c r="C22" s="64">
        <f>'[7]7月25日主要消费品价格  '!C22</f>
        <v>6.39</v>
      </c>
    </row>
    <row r="23" spans="1:3" ht="24" customHeight="1">
      <c r="A23" s="23" t="s">
        <v>288</v>
      </c>
      <c r="B23" s="19" t="s">
        <v>109</v>
      </c>
      <c r="C23" s="64">
        <f>'[7]7月25日主要消费品价格  '!C23</f>
        <v>4500</v>
      </c>
    </row>
    <row r="24" spans="1:3" ht="24" customHeight="1">
      <c r="A24" s="29" t="s">
        <v>289</v>
      </c>
      <c r="B24" s="24" t="s">
        <v>290</v>
      </c>
      <c r="C24" s="30">
        <f>'[7]7月25日主要消费品价格  '!C24</f>
        <v>27</v>
      </c>
    </row>
  </sheetData>
  <mergeCells count="1">
    <mergeCell ref="A1:C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1"/>
  <sheetViews>
    <sheetView workbookViewId="0">
      <selection activeCell="E5" sqref="E5"/>
    </sheetView>
  </sheetViews>
  <sheetFormatPr defaultRowHeight="21.75"/>
  <cols>
    <col min="1" max="5" width="14.875" style="1" customWidth="1"/>
  </cols>
  <sheetData>
    <row r="1" spans="1:9" ht="45.75" customHeight="1">
      <c r="A1" s="113" t="s">
        <v>26</v>
      </c>
      <c r="B1" s="113"/>
      <c r="C1" s="113"/>
      <c r="D1" s="113"/>
      <c r="E1" s="113"/>
    </row>
    <row r="2" spans="1:9" ht="14.25">
      <c r="A2" s="131" t="s">
        <v>315</v>
      </c>
      <c r="B2" s="131"/>
      <c r="C2" s="131"/>
      <c r="D2" s="131"/>
      <c r="E2" s="131"/>
    </row>
    <row r="3" spans="1:9" ht="52.5" customHeight="1">
      <c r="A3" s="101" t="s">
        <v>0</v>
      </c>
      <c r="B3" s="102" t="s">
        <v>295</v>
      </c>
      <c r="C3" s="102"/>
      <c r="D3" s="102"/>
      <c r="E3" s="103"/>
      <c r="I3" t="s">
        <v>69</v>
      </c>
    </row>
    <row r="4" spans="1:9" ht="13.5">
      <c r="A4" s="99"/>
      <c r="B4" s="19" t="s">
        <v>9</v>
      </c>
      <c r="C4" s="19" t="s">
        <v>27</v>
      </c>
      <c r="D4" s="19" t="s">
        <v>68</v>
      </c>
      <c r="E4" s="26" t="s">
        <v>27</v>
      </c>
    </row>
    <row r="5" spans="1:9" ht="52.5" customHeight="1">
      <c r="A5" s="23" t="s">
        <v>301</v>
      </c>
      <c r="B5" s="20">
        <v>891.2</v>
      </c>
      <c r="C5" s="20">
        <v>6</v>
      </c>
      <c r="D5" s="54">
        <v>7</v>
      </c>
      <c r="E5" s="27">
        <v>18</v>
      </c>
    </row>
    <row r="6" spans="1:9" ht="52.5" customHeight="1">
      <c r="A6" s="23" t="s">
        <v>15</v>
      </c>
      <c r="B6" s="20" t="s">
        <v>24</v>
      </c>
      <c r="C6" s="20" t="s">
        <v>24</v>
      </c>
      <c r="D6" s="20">
        <f>'[1]13分地区'!$M$9</f>
        <v>9.6</v>
      </c>
      <c r="E6" s="27">
        <f>RANK('[1]13分地区'!$M$9,'[1]13分地区'!$M$6:$M$26)</f>
        <v>6</v>
      </c>
    </row>
    <row r="7" spans="1:9" ht="52.5" customHeight="1">
      <c r="A7" s="23" t="s">
        <v>28</v>
      </c>
      <c r="B7" s="20" t="s">
        <v>24</v>
      </c>
      <c r="C7" s="20" t="s">
        <v>24</v>
      </c>
      <c r="D7" s="20">
        <f>'[1]13分地区'!$Y$9</f>
        <v>2.9</v>
      </c>
      <c r="E7" s="72">
        <f>RANK('[1]13分地区'!$Y$9,'[1]13分地区'!$Y$6:$Y$26)</f>
        <v>20</v>
      </c>
    </row>
    <row r="8" spans="1:9" ht="52.5" customHeight="1">
      <c r="A8" s="23" t="s">
        <v>13</v>
      </c>
      <c r="B8" s="82">
        <f>'[1]13分地区'!$AC$9</f>
        <v>457.52193999999997</v>
      </c>
      <c r="C8" s="20">
        <f>RANK('[1]13分地区'!$AC$9,'[1]13分地区'!$AC$6:$AC$26)</f>
        <v>7</v>
      </c>
      <c r="D8" s="20">
        <f>'[1]13分地区'!$AD$9</f>
        <v>11.5</v>
      </c>
      <c r="E8" s="27">
        <f>RANK('[1]13分地区'!$AD$9,'[1]13分地区'!$AD$6:$AD$26)</f>
        <v>1</v>
      </c>
    </row>
    <row r="9" spans="1:9" s="123" customFormat="1" ht="52.5" customHeight="1">
      <c r="A9" s="128" t="s">
        <v>29</v>
      </c>
      <c r="B9" s="87">
        <f>'[1]13分地区'!$AG$9</f>
        <v>103.2122</v>
      </c>
      <c r="C9" s="88">
        <f>RANK('[1]13分地区'!$AG$9,'[1]13分地区'!$AG$6:$AG$26)</f>
        <v>3</v>
      </c>
      <c r="D9" s="88" t="s">
        <v>313</v>
      </c>
      <c r="E9" s="89" t="s">
        <v>24</v>
      </c>
    </row>
    <row r="10" spans="1:9" ht="48" customHeight="1">
      <c r="A10" s="23" t="s">
        <v>302</v>
      </c>
      <c r="B10" s="87">
        <f>'[1]13分地区'!$AM$9</f>
        <v>18324.86</v>
      </c>
      <c r="C10" s="88">
        <f>RANK('[1]13分地区'!$AM$9,'[1]13分地区'!$AM$6:$AM$26)</f>
        <v>5</v>
      </c>
      <c r="D10" s="54">
        <f>'[1]13分地区'!$AN$9</f>
        <v>9.1</v>
      </c>
      <c r="E10" s="89">
        <f>RANK('[1]13分地区'!$AN$9,'[1]13分地区'!$AN$6:$AN$26)</f>
        <v>7</v>
      </c>
    </row>
    <row r="11" spans="1:9" ht="54" customHeight="1">
      <c r="A11" s="29" t="s">
        <v>303</v>
      </c>
      <c r="B11" s="87">
        <f>'[1]13分地区'!$AO$9</f>
        <v>7376.83</v>
      </c>
      <c r="C11" s="88">
        <f>RANK('[1]13分地区'!$AO$9,'[1]13分地区'!$AO$6:$AO$26)</f>
        <v>9</v>
      </c>
      <c r="D11" s="54">
        <f>'[1]13分地区'!$AP$9</f>
        <v>10</v>
      </c>
      <c r="E11" s="89">
        <f>RANK('[1]13分地区'!$AP$9,'[1]13分地区'!$AP$6:$AP$26)</f>
        <v>7</v>
      </c>
    </row>
  </sheetData>
  <mergeCells count="4">
    <mergeCell ref="A1:E1"/>
    <mergeCell ref="A2:E2"/>
    <mergeCell ref="A3:A4"/>
    <mergeCell ref="B3:E3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0"/>
  <sheetViews>
    <sheetView workbookViewId="0">
      <selection activeCell="A2" sqref="A2:C2"/>
    </sheetView>
  </sheetViews>
  <sheetFormatPr defaultRowHeight="19.5"/>
  <cols>
    <col min="1" max="1" width="21.25" style="2" customWidth="1"/>
    <col min="2" max="3" width="16.375" style="2" customWidth="1"/>
  </cols>
  <sheetData>
    <row r="1" spans="1:3">
      <c r="A1" s="92" t="s">
        <v>35</v>
      </c>
      <c r="B1" s="92"/>
      <c r="C1" s="92"/>
    </row>
    <row r="2" spans="1:3" ht="14.25">
      <c r="A2" s="111" t="s">
        <v>316</v>
      </c>
      <c r="B2" s="111"/>
      <c r="C2" s="111"/>
    </row>
    <row r="3" spans="1:3" ht="14.25">
      <c r="A3" s="112" t="s">
        <v>317</v>
      </c>
      <c r="B3" s="112"/>
      <c r="C3" s="112"/>
    </row>
    <row r="4" spans="1:3" ht="39" customHeight="1">
      <c r="A4" s="104" t="s">
        <v>20</v>
      </c>
      <c r="B4" s="105" t="s">
        <v>31</v>
      </c>
      <c r="C4" s="107" t="s">
        <v>67</v>
      </c>
    </row>
    <row r="5" spans="1:3" ht="39" customHeight="1">
      <c r="A5" s="95"/>
      <c r="B5" s="106"/>
      <c r="C5" s="108"/>
    </row>
    <row r="6" spans="1:3" ht="81.75" customHeight="1">
      <c r="A6" s="65" t="s">
        <v>32</v>
      </c>
      <c r="B6" s="9">
        <v>1602242</v>
      </c>
      <c r="C6" s="10">
        <v>3</v>
      </c>
    </row>
    <row r="7" spans="1:3" ht="81.75" customHeight="1">
      <c r="A7" s="65" t="s">
        <v>33</v>
      </c>
      <c r="B7" s="9">
        <v>188727</v>
      </c>
      <c r="C7" s="10">
        <v>3.1</v>
      </c>
    </row>
    <row r="8" spans="1:3" ht="81.75" customHeight="1">
      <c r="A8" s="65" t="s">
        <v>34</v>
      </c>
      <c r="B8" s="9">
        <v>917496</v>
      </c>
      <c r="C8" s="10">
        <v>2.2999999999999998</v>
      </c>
    </row>
    <row r="9" spans="1:3" ht="81.75" customHeight="1">
      <c r="A9" s="65" t="s">
        <v>306</v>
      </c>
      <c r="B9" s="9">
        <v>642177</v>
      </c>
      <c r="C9" s="10">
        <v>4</v>
      </c>
    </row>
    <row r="10" spans="1:3" ht="81.75" customHeight="1">
      <c r="A10" s="66" t="s">
        <v>66</v>
      </c>
      <c r="B10" s="11">
        <v>496019</v>
      </c>
      <c r="C10" s="12">
        <v>4.5</v>
      </c>
    </row>
  </sheetData>
  <mergeCells count="6">
    <mergeCell ref="A4:A5"/>
    <mergeCell ref="B4:B5"/>
    <mergeCell ref="A1:C1"/>
    <mergeCell ref="A2:C2"/>
    <mergeCell ref="A3:C3"/>
    <mergeCell ref="C4:C5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0"/>
  <sheetViews>
    <sheetView workbookViewId="0">
      <selection sqref="A1:C1"/>
    </sheetView>
  </sheetViews>
  <sheetFormatPr defaultRowHeight="13.5"/>
  <cols>
    <col min="1" max="3" width="15.875" customWidth="1"/>
  </cols>
  <sheetData>
    <row r="1" spans="1:3" ht="19.5">
      <c r="A1" s="92" t="s">
        <v>304</v>
      </c>
      <c r="B1" s="92"/>
      <c r="C1" s="92"/>
    </row>
    <row r="2" spans="1:3" ht="14.25">
      <c r="A2" s="111" t="s">
        <v>30</v>
      </c>
      <c r="B2" s="111"/>
      <c r="C2" s="111"/>
    </row>
    <row r="3" spans="1:3" ht="14.25">
      <c r="A3" s="112" t="s">
        <v>36</v>
      </c>
      <c r="B3" s="112"/>
      <c r="C3" s="112"/>
    </row>
    <row r="4" spans="1:3" ht="71.25" customHeight="1">
      <c r="A4" s="101" t="s">
        <v>20</v>
      </c>
      <c r="B4" s="102" t="s">
        <v>31</v>
      </c>
      <c r="C4" s="103" t="s">
        <v>70</v>
      </c>
    </row>
    <row r="5" spans="1:3">
      <c r="A5" s="100"/>
      <c r="B5" s="109"/>
      <c r="C5" s="110"/>
    </row>
    <row r="6" spans="1:3" ht="70.5" customHeight="1">
      <c r="A6" s="67" t="s">
        <v>38</v>
      </c>
      <c r="B6" s="71">
        <v>1082944</v>
      </c>
      <c r="C6" s="72">
        <v>3.1</v>
      </c>
    </row>
    <row r="7" spans="1:3" ht="70.5" customHeight="1">
      <c r="A7" s="67" t="s">
        <v>33</v>
      </c>
      <c r="B7" s="71">
        <v>71141</v>
      </c>
      <c r="C7" s="72">
        <v>1.4</v>
      </c>
    </row>
    <row r="8" spans="1:3" ht="70.5" customHeight="1">
      <c r="A8" s="67" t="s">
        <v>34</v>
      </c>
      <c r="B8" s="71">
        <v>720302</v>
      </c>
      <c r="C8" s="72">
        <v>2.8</v>
      </c>
    </row>
    <row r="9" spans="1:3" ht="70.5" customHeight="1">
      <c r="A9" s="67" t="s">
        <v>305</v>
      </c>
      <c r="B9" s="71">
        <v>456020</v>
      </c>
      <c r="C9" s="72">
        <v>4.5</v>
      </c>
    </row>
    <row r="10" spans="1:3" ht="70.5" customHeight="1">
      <c r="A10" s="68" t="s">
        <v>40</v>
      </c>
      <c r="B10" s="25">
        <v>291501</v>
      </c>
      <c r="C10" s="30">
        <v>4.5</v>
      </c>
    </row>
  </sheetData>
  <mergeCells count="6">
    <mergeCell ref="A4:A5"/>
    <mergeCell ref="B4:B5"/>
    <mergeCell ref="A1:C1"/>
    <mergeCell ref="C4:C5"/>
    <mergeCell ref="A2:C2"/>
    <mergeCell ref="A3:C3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0"/>
  <sheetViews>
    <sheetView workbookViewId="0">
      <selection activeCell="D3" sqref="D3"/>
    </sheetView>
  </sheetViews>
  <sheetFormatPr defaultRowHeight="19.5"/>
  <cols>
    <col min="1" max="3" width="23" style="2" customWidth="1"/>
  </cols>
  <sheetData>
    <row r="1" spans="1:4">
      <c r="A1" s="92" t="s">
        <v>42</v>
      </c>
      <c r="B1" s="92"/>
      <c r="C1" s="92"/>
    </row>
    <row r="2" spans="1:4" ht="14.25">
      <c r="A2" s="111" t="s">
        <v>318</v>
      </c>
      <c r="B2" s="111"/>
      <c r="C2" s="111"/>
    </row>
    <row r="3" spans="1:4" ht="14.25">
      <c r="A3" s="112" t="s">
        <v>36</v>
      </c>
      <c r="B3" s="112"/>
      <c r="C3" s="112"/>
    </row>
    <row r="4" spans="1:4" ht="13.5">
      <c r="A4" s="101" t="s">
        <v>20</v>
      </c>
      <c r="B4" s="102" t="s">
        <v>31</v>
      </c>
      <c r="C4" s="103" t="s">
        <v>71</v>
      </c>
      <c r="D4" s="4"/>
    </row>
    <row r="5" spans="1:4" ht="13.5">
      <c r="A5" s="100"/>
      <c r="B5" s="109"/>
      <c r="C5" s="110"/>
      <c r="D5" s="4"/>
    </row>
    <row r="6" spans="1:4" ht="27.75" customHeight="1">
      <c r="A6" s="33" t="s">
        <v>72</v>
      </c>
      <c r="B6" s="20">
        <v>328805.2</v>
      </c>
      <c r="C6" s="27">
        <v>3.3</v>
      </c>
      <c r="D6" s="4"/>
    </row>
    <row r="7" spans="1:4" ht="27.75" customHeight="1">
      <c r="A7" s="33" t="s">
        <v>73</v>
      </c>
      <c r="B7" s="20">
        <v>131164.4</v>
      </c>
      <c r="C7" s="27">
        <v>5.0999999999999996</v>
      </c>
      <c r="D7" s="4"/>
    </row>
    <row r="8" spans="1:4" ht="27.75" customHeight="1">
      <c r="A8" s="33" t="s">
        <v>74</v>
      </c>
      <c r="B8" s="20">
        <v>86351.4</v>
      </c>
      <c r="C8" s="27" t="s">
        <v>24</v>
      </c>
      <c r="D8" s="4"/>
    </row>
    <row r="9" spans="1:4" ht="27.75" customHeight="1">
      <c r="A9" s="33" t="s">
        <v>75</v>
      </c>
      <c r="B9" s="20">
        <v>9631.4</v>
      </c>
      <c r="C9" s="27">
        <v>2.5</v>
      </c>
      <c r="D9" s="4"/>
    </row>
    <row r="10" spans="1:4" ht="27.75" customHeight="1">
      <c r="A10" s="33" t="s">
        <v>76</v>
      </c>
      <c r="B10" s="20">
        <v>157998.1</v>
      </c>
      <c r="C10" s="27">
        <v>1.5</v>
      </c>
      <c r="D10" s="4"/>
    </row>
    <row r="11" spans="1:4" ht="27.75" customHeight="1">
      <c r="A11" s="33" t="s">
        <v>77</v>
      </c>
      <c r="B11" s="20">
        <v>88354.2</v>
      </c>
      <c r="C11" s="27">
        <v>-2.2000000000000002</v>
      </c>
      <c r="D11" s="4"/>
    </row>
    <row r="12" spans="1:4" ht="27.75" customHeight="1">
      <c r="A12" s="33" t="s">
        <v>86</v>
      </c>
      <c r="B12" s="20">
        <v>48970</v>
      </c>
      <c r="C12" s="27">
        <v>13.2</v>
      </c>
      <c r="D12" s="4"/>
    </row>
    <row r="13" spans="1:4" ht="27.75" customHeight="1">
      <c r="A13" s="33" t="s">
        <v>78</v>
      </c>
      <c r="B13" s="20">
        <v>23884.7</v>
      </c>
      <c r="C13" s="27">
        <v>3.1</v>
      </c>
      <c r="D13" s="4"/>
    </row>
    <row r="14" spans="1:4" ht="27.75" customHeight="1">
      <c r="A14" s="33" t="s">
        <v>79</v>
      </c>
      <c r="B14" s="20">
        <v>6126.5</v>
      </c>
      <c r="C14" s="27">
        <v>12.6</v>
      </c>
      <c r="D14" s="4"/>
    </row>
    <row r="15" spans="1:4" ht="27.75" customHeight="1">
      <c r="A15" s="33" t="s">
        <v>80</v>
      </c>
      <c r="B15" s="20">
        <v>192338.9</v>
      </c>
      <c r="C15" s="27">
        <v>3.2</v>
      </c>
      <c r="D15" s="4"/>
    </row>
    <row r="16" spans="1:4" ht="27.75" customHeight="1">
      <c r="A16" s="33" t="s">
        <v>81</v>
      </c>
      <c r="B16" s="20">
        <v>90772.1</v>
      </c>
      <c r="C16" s="27">
        <v>4.4000000000000004</v>
      </c>
      <c r="D16" s="4"/>
    </row>
    <row r="17" spans="1:4" ht="27.75" customHeight="1">
      <c r="A17" s="33" t="s">
        <v>82</v>
      </c>
      <c r="B17" s="20">
        <v>5250.2</v>
      </c>
      <c r="C17" s="27">
        <v>2.6</v>
      </c>
      <c r="D17" s="4"/>
    </row>
    <row r="18" spans="1:4" ht="27.75" customHeight="1">
      <c r="A18" s="33" t="s">
        <v>83</v>
      </c>
      <c r="B18" s="20">
        <v>79046</v>
      </c>
      <c r="C18" s="27">
        <v>1.4</v>
      </c>
      <c r="D18" s="4"/>
    </row>
    <row r="19" spans="1:4" ht="27.75" customHeight="1">
      <c r="A19" s="33" t="s">
        <v>84</v>
      </c>
      <c r="B19" s="20">
        <v>13658.9</v>
      </c>
      <c r="C19" s="27">
        <v>3.7</v>
      </c>
      <c r="D19" s="4"/>
    </row>
    <row r="20" spans="1:4" ht="27.75" customHeight="1">
      <c r="A20" s="34" t="s">
        <v>85</v>
      </c>
      <c r="B20" s="25">
        <v>3611.8</v>
      </c>
      <c r="C20" s="30">
        <v>9.9</v>
      </c>
      <c r="D20" s="4"/>
    </row>
  </sheetData>
  <mergeCells count="6">
    <mergeCell ref="A4:A5"/>
    <mergeCell ref="B4:B5"/>
    <mergeCell ref="C4:C5"/>
    <mergeCell ref="A1:C1"/>
    <mergeCell ref="A2:C2"/>
    <mergeCell ref="A3:C3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9"/>
  <sheetViews>
    <sheetView workbookViewId="0">
      <selection activeCell="D6" sqref="D6"/>
    </sheetView>
  </sheetViews>
  <sheetFormatPr defaultRowHeight="19.5"/>
  <cols>
    <col min="1" max="1" width="22.625" style="2" bestFit="1" customWidth="1"/>
    <col min="2" max="3" width="16.875" style="2" customWidth="1"/>
  </cols>
  <sheetData>
    <row r="1" spans="1:3" ht="31.5" customHeight="1">
      <c r="A1" s="92" t="s">
        <v>43</v>
      </c>
      <c r="B1" s="92"/>
      <c r="C1" s="92"/>
    </row>
    <row r="2" spans="1:3" ht="14.25">
      <c r="A2" s="111" t="s">
        <v>30</v>
      </c>
      <c r="B2" s="111"/>
      <c r="C2" s="111"/>
    </row>
    <row r="3" spans="1:3" ht="14.25">
      <c r="A3" s="112" t="s">
        <v>319</v>
      </c>
      <c r="B3" s="112"/>
      <c r="C3" s="112"/>
    </row>
    <row r="4" spans="1:3" ht="28.5" customHeight="1">
      <c r="A4" s="36" t="s">
        <v>87</v>
      </c>
      <c r="B4" s="37" t="s">
        <v>31</v>
      </c>
      <c r="C4" s="38" t="s">
        <v>320</v>
      </c>
    </row>
    <row r="5" spans="1:3" ht="28.5" customHeight="1">
      <c r="A5" s="32" t="s">
        <v>44</v>
      </c>
      <c r="B5" s="20">
        <v>9264</v>
      </c>
      <c r="C5" s="27">
        <v>9.6999999999999993</v>
      </c>
    </row>
    <row r="6" spans="1:3" ht="28.5" customHeight="1">
      <c r="A6" s="32" t="s">
        <v>45</v>
      </c>
      <c r="B6" s="20">
        <v>4558</v>
      </c>
      <c r="C6" s="27">
        <v>3.6</v>
      </c>
    </row>
    <row r="7" spans="1:3" ht="28.5" customHeight="1">
      <c r="A7" s="32" t="s">
        <v>46</v>
      </c>
      <c r="B7" s="20">
        <v>2394</v>
      </c>
      <c r="C7" s="27">
        <v>6.9</v>
      </c>
    </row>
    <row r="8" spans="1:3" ht="28.5" customHeight="1">
      <c r="A8" s="32" t="s">
        <v>47</v>
      </c>
      <c r="B8" s="20">
        <v>153</v>
      </c>
      <c r="C8" s="27">
        <v>-20</v>
      </c>
    </row>
    <row r="9" spans="1:3" ht="28.5" customHeight="1">
      <c r="A9" s="32" t="s">
        <v>48</v>
      </c>
      <c r="B9" s="20">
        <v>2159</v>
      </c>
      <c r="C9" s="27">
        <v>34</v>
      </c>
    </row>
    <row r="10" spans="1:3" ht="28.5" customHeight="1">
      <c r="A10" s="32" t="s">
        <v>49</v>
      </c>
      <c r="B10" s="20">
        <v>6709</v>
      </c>
      <c r="C10" s="27">
        <v>8.1999999999999993</v>
      </c>
    </row>
    <row r="11" spans="1:3" ht="28.5" customHeight="1">
      <c r="A11" s="32" t="s">
        <v>88</v>
      </c>
      <c r="B11" s="20">
        <v>2116</v>
      </c>
      <c r="C11" s="27">
        <v>4.2</v>
      </c>
    </row>
    <row r="12" spans="1:3" ht="28.5" customHeight="1">
      <c r="A12" s="32" t="s">
        <v>89</v>
      </c>
      <c r="B12" s="20">
        <v>464</v>
      </c>
      <c r="C12" s="27">
        <v>-3</v>
      </c>
    </row>
    <row r="13" spans="1:3" ht="28.5" customHeight="1">
      <c r="A13" s="32" t="s">
        <v>90</v>
      </c>
      <c r="B13" s="20">
        <v>1352</v>
      </c>
      <c r="C13" s="27">
        <v>16.100000000000001</v>
      </c>
    </row>
    <row r="14" spans="1:3" ht="28.5" customHeight="1">
      <c r="A14" s="32" t="s">
        <v>91</v>
      </c>
      <c r="B14" s="20">
        <v>463</v>
      </c>
      <c r="C14" s="27">
        <v>-3.8</v>
      </c>
    </row>
    <row r="15" spans="1:3" ht="28.5" customHeight="1">
      <c r="A15" s="32" t="s">
        <v>92</v>
      </c>
      <c r="B15" s="20">
        <v>1068</v>
      </c>
      <c r="C15" s="27">
        <v>8.1</v>
      </c>
    </row>
    <row r="16" spans="1:3" ht="28.5" customHeight="1">
      <c r="A16" s="32" t="s">
        <v>93</v>
      </c>
      <c r="B16" s="20">
        <v>360</v>
      </c>
      <c r="C16" s="27">
        <v>37.6</v>
      </c>
    </row>
    <row r="17" spans="1:3" ht="28.5" customHeight="1">
      <c r="A17" s="32" t="s">
        <v>94</v>
      </c>
      <c r="B17" s="20">
        <v>737</v>
      </c>
      <c r="C17" s="27">
        <v>35.700000000000003</v>
      </c>
    </row>
    <row r="18" spans="1:3" ht="28.5" customHeight="1">
      <c r="A18" s="31" t="s">
        <v>95</v>
      </c>
      <c r="B18" s="25">
        <v>148</v>
      </c>
      <c r="C18" s="30">
        <v>-41.1</v>
      </c>
    </row>
    <row r="19" spans="1:3" ht="13.5">
      <c r="A19" s="35"/>
      <c r="B19" s="35"/>
      <c r="C19" s="35"/>
    </row>
  </sheetData>
  <mergeCells count="3">
    <mergeCell ref="A1:C1"/>
    <mergeCell ref="A2:C2"/>
    <mergeCell ref="A3:C3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0"/>
  <sheetViews>
    <sheetView workbookViewId="0">
      <selection activeCell="E5" sqref="E5"/>
    </sheetView>
  </sheetViews>
  <sheetFormatPr defaultRowHeight="13.5"/>
  <cols>
    <col min="1" max="1" width="26.75" bestFit="1" customWidth="1"/>
    <col min="2" max="2" width="14.125" customWidth="1"/>
    <col min="3" max="3" width="14.25" customWidth="1"/>
  </cols>
  <sheetData>
    <row r="1" spans="1:3" ht="40.5" customHeight="1">
      <c r="A1" s="113" t="s">
        <v>51</v>
      </c>
      <c r="B1" s="113"/>
      <c r="C1" s="113"/>
    </row>
    <row r="2" spans="1:3" ht="14.25">
      <c r="A2" s="111" t="s">
        <v>30</v>
      </c>
      <c r="B2" s="111"/>
      <c r="C2" s="111"/>
    </row>
    <row r="3" spans="1:3" ht="15.75" customHeight="1">
      <c r="A3" s="132" t="s">
        <v>321</v>
      </c>
      <c r="B3" s="132"/>
      <c r="C3" s="132"/>
    </row>
    <row r="4" spans="1:3" ht="29.25" customHeight="1">
      <c r="A4" s="36" t="s">
        <v>87</v>
      </c>
      <c r="B4" s="37" t="s">
        <v>31</v>
      </c>
      <c r="C4" s="38" t="s">
        <v>320</v>
      </c>
    </row>
    <row r="5" spans="1:3" ht="29.25" customHeight="1">
      <c r="A5" s="32" t="s">
        <v>44</v>
      </c>
      <c r="B5" s="20">
        <v>18169</v>
      </c>
      <c r="C5" s="27">
        <v>9.1</v>
      </c>
    </row>
    <row r="6" spans="1:3" ht="29.25" customHeight="1">
      <c r="A6" s="32" t="s">
        <v>45</v>
      </c>
      <c r="B6" s="20">
        <v>9691</v>
      </c>
      <c r="C6" s="27">
        <v>2.4</v>
      </c>
    </row>
    <row r="7" spans="1:3" ht="29.25" customHeight="1">
      <c r="A7" s="32" t="s">
        <v>96</v>
      </c>
      <c r="B7" s="20">
        <v>3791</v>
      </c>
      <c r="C7" s="27">
        <v>24.5</v>
      </c>
    </row>
    <row r="8" spans="1:3" ht="29.25" customHeight="1">
      <c r="A8" s="32" t="s">
        <v>97</v>
      </c>
      <c r="B8" s="20">
        <v>822</v>
      </c>
      <c r="C8" s="27">
        <v>4.9000000000000004</v>
      </c>
    </row>
    <row r="9" spans="1:3" ht="29.25" customHeight="1">
      <c r="A9" s="32" t="s">
        <v>48</v>
      </c>
      <c r="B9" s="20">
        <v>3866</v>
      </c>
      <c r="C9" s="27">
        <v>14.9</v>
      </c>
    </row>
    <row r="10" spans="1:3" ht="29.25" customHeight="1">
      <c r="A10" s="33" t="s">
        <v>49</v>
      </c>
      <c r="B10" s="20">
        <v>12707</v>
      </c>
      <c r="C10" s="27">
        <v>6.5</v>
      </c>
    </row>
    <row r="11" spans="1:3" ht="29.25" customHeight="1">
      <c r="A11" s="33" t="s">
        <v>98</v>
      </c>
      <c r="B11" s="20">
        <v>4754</v>
      </c>
      <c r="C11" s="27">
        <v>8</v>
      </c>
    </row>
    <row r="12" spans="1:3" ht="29.25" customHeight="1">
      <c r="A12" s="33" t="s">
        <v>99</v>
      </c>
      <c r="B12" s="20">
        <v>1389</v>
      </c>
      <c r="C12" s="27">
        <v>-2.2000000000000002</v>
      </c>
    </row>
    <row r="13" spans="1:3" ht="29.25" customHeight="1">
      <c r="A13" s="33" t="s">
        <v>100</v>
      </c>
      <c r="B13" s="20">
        <v>1699</v>
      </c>
      <c r="C13" s="27">
        <v>-3.4</v>
      </c>
    </row>
    <row r="14" spans="1:3" ht="29.25" customHeight="1">
      <c r="A14" s="33" t="s">
        <v>101</v>
      </c>
      <c r="B14" s="20">
        <v>937</v>
      </c>
      <c r="C14" s="27">
        <v>-4</v>
      </c>
    </row>
    <row r="15" spans="1:3" ht="29.25" customHeight="1">
      <c r="A15" s="33" t="s">
        <v>102</v>
      </c>
      <c r="B15" s="20">
        <v>1351</v>
      </c>
      <c r="C15" s="27">
        <v>12.3</v>
      </c>
    </row>
    <row r="16" spans="1:3" ht="29.25" customHeight="1">
      <c r="A16" s="33" t="s">
        <v>103</v>
      </c>
      <c r="B16" s="20">
        <v>865</v>
      </c>
      <c r="C16" s="27">
        <v>22.9</v>
      </c>
    </row>
    <row r="17" spans="1:3" ht="29.25" customHeight="1">
      <c r="A17" s="33" t="s">
        <v>104</v>
      </c>
      <c r="B17" s="20">
        <v>1277</v>
      </c>
      <c r="C17" s="27">
        <v>18</v>
      </c>
    </row>
    <row r="18" spans="1:3" ht="29.25" customHeight="1">
      <c r="A18" s="34" t="s">
        <v>105</v>
      </c>
      <c r="B18" s="25">
        <v>435</v>
      </c>
      <c r="C18" s="30">
        <v>11.4</v>
      </c>
    </row>
    <row r="19" spans="1:3" ht="19.5" customHeight="1">
      <c r="A19" s="114" t="s">
        <v>50</v>
      </c>
      <c r="B19" s="114"/>
      <c r="C19" s="114"/>
    </row>
    <row r="20" spans="1:3">
      <c r="A20" s="115"/>
      <c r="B20" s="115"/>
      <c r="C20" s="115"/>
    </row>
  </sheetData>
  <mergeCells count="4">
    <mergeCell ref="A1:C1"/>
    <mergeCell ref="A2:C2"/>
    <mergeCell ref="A3:C3"/>
    <mergeCell ref="A19:C20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9"/>
  <sheetViews>
    <sheetView workbookViewId="0">
      <selection activeCell="A2" sqref="A2:C2"/>
    </sheetView>
  </sheetViews>
  <sheetFormatPr defaultRowHeight="13.5"/>
  <cols>
    <col min="1" max="1" width="34.375" customWidth="1"/>
    <col min="2" max="2" width="14.625" bestFit="1" customWidth="1"/>
    <col min="3" max="3" width="8.875" bestFit="1" customWidth="1"/>
  </cols>
  <sheetData>
    <row r="1" spans="1:3" ht="30" customHeight="1">
      <c r="A1" s="92" t="s">
        <v>52</v>
      </c>
      <c r="B1" s="92"/>
      <c r="C1" s="92"/>
    </row>
    <row r="2" spans="1:3" ht="25.5" customHeight="1">
      <c r="A2" s="112" t="s">
        <v>53</v>
      </c>
      <c r="B2" s="112"/>
      <c r="C2" s="112"/>
    </row>
    <row r="3" spans="1:3" ht="27.75" customHeight="1">
      <c r="A3" s="42" t="s">
        <v>20</v>
      </c>
      <c r="B3" s="14" t="s">
        <v>54</v>
      </c>
      <c r="C3" s="16" t="s">
        <v>56</v>
      </c>
    </row>
    <row r="4" spans="1:3" ht="27.75" customHeight="1">
      <c r="A4" s="6" t="s">
        <v>57</v>
      </c>
      <c r="B4" s="90">
        <f>'[2]规模以上工业生产、销售情况  '!B4</f>
        <v>238.1</v>
      </c>
      <c r="C4" s="91">
        <f>'[2]规模以上工业生产、销售情况  '!C4</f>
        <v>9.4</v>
      </c>
    </row>
    <row r="5" spans="1:3" ht="27.75" customHeight="1">
      <c r="A5" s="6" t="s">
        <v>58</v>
      </c>
      <c r="B5" s="9">
        <f>'[2]规模以上工业生产、销售情况  '!B5</f>
        <v>198</v>
      </c>
      <c r="C5" s="10">
        <f>'[2]规模以上工业生产、销售情况  '!C5</f>
        <v>8.5</v>
      </c>
    </row>
    <row r="6" spans="1:3" ht="27.75" customHeight="1">
      <c r="A6" s="6" t="s">
        <v>59</v>
      </c>
      <c r="B6" s="9">
        <f>'[2]规模以上工业生产、销售情况  '!B6</f>
        <v>40.1</v>
      </c>
      <c r="C6" s="10">
        <f>'[2]规模以上工业生产、销售情况  '!C6</f>
        <v>13.9</v>
      </c>
    </row>
    <row r="7" spans="1:3" ht="27.75" customHeight="1">
      <c r="A7" s="6" t="s">
        <v>60</v>
      </c>
      <c r="B7" s="9">
        <f>'[2]规模以上工业生产、销售情况  '!B7</f>
        <v>0.2</v>
      </c>
      <c r="C7" s="10">
        <f>'[2]规模以上工业生产、销售情况  '!C7</f>
        <v>-71.400000000000006</v>
      </c>
    </row>
    <row r="8" spans="1:3" ht="27.75" customHeight="1">
      <c r="A8" s="41" t="s">
        <v>61</v>
      </c>
      <c r="B8" s="9">
        <f>'[2]规模以上工业生产、销售情况  '!B8</f>
        <v>207.3</v>
      </c>
      <c r="C8" s="10">
        <f>'[2]规模以上工业生产、销售情况  '!C8</f>
        <v>10.6</v>
      </c>
    </row>
    <row r="9" spans="1:3" ht="27.75" customHeight="1">
      <c r="A9" s="6" t="s">
        <v>62</v>
      </c>
      <c r="B9" s="9">
        <f>'[2]规模以上工业生产、销售情况  '!B9</f>
        <v>0.8</v>
      </c>
      <c r="C9" s="10">
        <f>'[2]规模以上工业生产、销售情况  '!C9</f>
        <v>-42.9</v>
      </c>
    </row>
    <row r="10" spans="1:3" ht="27.75" customHeight="1">
      <c r="A10" s="6" t="s">
        <v>63</v>
      </c>
      <c r="B10" s="9">
        <f>'[2]规模以上工业生产、销售情况  '!B10</f>
        <v>28.8</v>
      </c>
      <c r="C10" s="10">
        <f>'[2]规模以上工业生产、销售情况  '!C10</f>
        <v>5.5</v>
      </c>
    </row>
    <row r="11" spans="1:3" ht="27.75" customHeight="1">
      <c r="A11" s="6" t="s">
        <v>64</v>
      </c>
      <c r="B11" s="9">
        <f>'[2]规模以上工业生产、销售情况  '!B11</f>
        <v>235</v>
      </c>
      <c r="C11" s="10">
        <f>'[2]规模以上工业生产、销售情况  '!C11</f>
        <v>8.3000000000000007</v>
      </c>
    </row>
    <row r="12" spans="1:3" ht="27.75" customHeight="1">
      <c r="A12" s="6" t="s">
        <v>58</v>
      </c>
      <c r="B12" s="9">
        <f>'[2]规模以上工业生产、销售情况  '!B12</f>
        <v>195.7</v>
      </c>
      <c r="C12" s="10">
        <f>'[2]规模以上工业生产、销售情况  '!C12</f>
        <v>7.5</v>
      </c>
    </row>
    <row r="13" spans="1:3" ht="27.75" customHeight="1">
      <c r="A13" s="6" t="s">
        <v>59</v>
      </c>
      <c r="B13" s="9">
        <f>'[2]规模以上工业生产、销售情况  '!B13</f>
        <v>39.200000000000003</v>
      </c>
      <c r="C13" s="10">
        <f>'[2]规模以上工业生产、销售情况  '!C13</f>
        <v>12</v>
      </c>
    </row>
    <row r="14" spans="1:3" ht="27.75" customHeight="1">
      <c r="A14" s="6" t="s">
        <v>60</v>
      </c>
      <c r="B14" s="9">
        <f>'[2]规模以上工业生产、销售情况  '!B14</f>
        <v>0.2</v>
      </c>
      <c r="C14" s="10">
        <f>'[2]规模以上工业生产、销售情况  '!C14</f>
        <v>-71.400000000000006</v>
      </c>
    </row>
    <row r="15" spans="1:3" ht="27.75" customHeight="1">
      <c r="A15" s="6" t="s">
        <v>61</v>
      </c>
      <c r="B15" s="9">
        <f>'[2]规模以上工业生产、销售情况  '!B15</f>
        <v>204.5</v>
      </c>
      <c r="C15" s="10">
        <f>'[2]规模以上工业生产、销售情况  '!C15</f>
        <v>9.3000000000000007</v>
      </c>
    </row>
    <row r="16" spans="1:3" ht="27.75" customHeight="1">
      <c r="A16" s="6" t="s">
        <v>62</v>
      </c>
      <c r="B16" s="9">
        <f>'[2]规模以上工业生产、销售情况  '!B16</f>
        <v>0.8</v>
      </c>
      <c r="C16" s="10">
        <f>'[2]规模以上工业生产、销售情况  '!C16</f>
        <v>-42.9</v>
      </c>
    </row>
    <row r="17" spans="1:3" ht="27.75" customHeight="1">
      <c r="A17" s="6" t="s">
        <v>63</v>
      </c>
      <c r="B17" s="9">
        <f>'[2]规模以上工业生产、销售情况  '!B17</f>
        <v>28.4</v>
      </c>
      <c r="C17" s="10">
        <f>'[2]规模以上工业生产、销售情况  '!C17</f>
        <v>4.4000000000000004</v>
      </c>
    </row>
    <row r="18" spans="1:3" ht="27.75" customHeight="1">
      <c r="A18" s="41" t="s">
        <v>55</v>
      </c>
      <c r="B18" s="9" t="str">
        <f>'[2]规模以上工业生产、销售情况  '!B18</f>
        <v>－</v>
      </c>
      <c r="C18" s="10">
        <f>'[2]规模以上工业生产、销售情况  '!C18</f>
        <v>3.5</v>
      </c>
    </row>
    <row r="19" spans="1:3" ht="27.75" customHeight="1">
      <c r="A19" s="7" t="s">
        <v>65</v>
      </c>
      <c r="B19" s="11">
        <f>'[2]规模以上工业生产、销售情况  '!B19</f>
        <v>98.7</v>
      </c>
      <c r="C19" s="12">
        <f>'[2]规模以上工业生产、销售情况  '!C19</f>
        <v>0</v>
      </c>
    </row>
  </sheetData>
  <mergeCells count="2">
    <mergeCell ref="A1:C1"/>
    <mergeCell ref="A2:C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命名范围</vt:lpstr>
      </vt:variant>
      <vt:variant>
        <vt:i4>4</vt:i4>
      </vt:variant>
    </vt:vector>
  </HeadingPairs>
  <TitlesOfParts>
    <vt:vector size="27" baseType="lpstr">
      <vt:lpstr>全市各县区经济情况</vt:lpstr>
      <vt:lpstr>泸县主要经济指标与国家省市对比情况表     </vt:lpstr>
      <vt:lpstr>泸州市主要经济指标全省排位情况表    </vt:lpstr>
      <vt:lpstr>地区生产总值</vt:lpstr>
      <vt:lpstr>民营经济  </vt:lpstr>
      <vt:lpstr>农林牧渔业总产值</vt:lpstr>
      <vt:lpstr>农村常住居民人均可支配收支情况  </vt:lpstr>
      <vt:lpstr>城镇常住居民人均可支配收支情况</vt:lpstr>
      <vt:lpstr>规模以上工业生产、销售情况  </vt:lpstr>
      <vt:lpstr>规模以上工业生产主要产品产量   </vt:lpstr>
      <vt:lpstr>规模以上工业企业主要经济指标</vt:lpstr>
      <vt:lpstr>固定资产投资</vt:lpstr>
      <vt:lpstr>房地产主要指标</vt:lpstr>
      <vt:lpstr>建筑业主要指标情况  </vt:lpstr>
      <vt:lpstr>社会消费品零售总额   </vt:lpstr>
      <vt:lpstr>名录库单位统计表  </vt:lpstr>
      <vt:lpstr>财政收支</vt:lpstr>
      <vt:lpstr>各镇街地方财政一般预算收入    </vt:lpstr>
      <vt:lpstr>金融情况  </vt:lpstr>
      <vt:lpstr>交通运输情况  </vt:lpstr>
      <vt:lpstr>全社会用电量   </vt:lpstr>
      <vt:lpstr>居民消费价格指数   </vt:lpstr>
      <vt:lpstr>7月25日主要消费品价格  </vt:lpstr>
      <vt:lpstr>'泸县主要经济指标与国家省市对比情况表     '!OLE_LINK2</vt:lpstr>
      <vt:lpstr>'泸州市主要经济指标全省排位情况表    '!OLE_LINK35</vt:lpstr>
      <vt:lpstr>'金融情况  '!OLE_LINK4</vt:lpstr>
      <vt:lpstr>财政收支!OLE_LINK7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2019-08-29T03:23:37Z</cp:lastPrinted>
  <dcterms:created xsi:type="dcterms:W3CDTF">2019-08-22T02:12:13Z</dcterms:created>
  <dcterms:modified xsi:type="dcterms:W3CDTF">2019-08-29T03:32:47Z</dcterms:modified>
</cp:coreProperties>
</file>